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udent\OneDrive - Veleučilište u Virovitici\Desktop\GFI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E302" i="9" s="1"/>
  <c r="B302" i="9" s="1"/>
  <c r="F302" i="9"/>
  <c r="H301" i="9"/>
  <c r="G301" i="9"/>
  <c r="F301" i="9"/>
  <c r="E301" i="9"/>
  <c r="B301" i="9" s="1"/>
  <c r="H300" i="9"/>
  <c r="G300" i="9"/>
  <c r="E300" i="9" s="1"/>
  <c r="B300" i="9" s="1"/>
  <c r="F300" i="9"/>
  <c r="H299" i="9"/>
  <c r="G299" i="9"/>
  <c r="F299" i="9"/>
  <c r="H298" i="9"/>
  <c r="G298" i="9"/>
  <c r="F298" i="9"/>
  <c r="H297" i="9"/>
  <c r="G297" i="9"/>
  <c r="F297" i="9"/>
  <c r="H296" i="9"/>
  <c r="G296" i="9"/>
  <c r="F296" i="9"/>
  <c r="E296" i="9"/>
  <c r="H295" i="9"/>
  <c r="G295" i="9"/>
  <c r="F295" i="9"/>
  <c r="H294" i="9"/>
  <c r="G294" i="9"/>
  <c r="E294" i="9" s="1"/>
  <c r="F294" i="9"/>
  <c r="B294" i="9"/>
  <c r="H293" i="9"/>
  <c r="G293" i="9"/>
  <c r="F293" i="9"/>
  <c r="H292" i="9"/>
  <c r="G292" i="9"/>
  <c r="E292" i="9" s="1"/>
  <c r="F292" i="9"/>
  <c r="H291" i="9"/>
  <c r="G291" i="9"/>
  <c r="E291" i="9" s="1"/>
  <c r="B291" i="9" s="1"/>
  <c r="F291" i="9"/>
  <c r="F290" i="9"/>
  <c r="F289" i="9"/>
  <c r="H288" i="9"/>
  <c r="G288" i="9"/>
  <c r="F288" i="9"/>
  <c r="E288" i="9"/>
  <c r="B288" i="9" s="1"/>
  <c r="H287" i="9"/>
  <c r="G287" i="9"/>
  <c r="E287" i="9" s="1"/>
  <c r="B287" i="9" s="1"/>
  <c r="F287" i="9"/>
  <c r="H286" i="9"/>
  <c r="G286" i="9"/>
  <c r="F286" i="9"/>
  <c r="H285" i="9"/>
  <c r="G285" i="9"/>
  <c r="F285" i="9"/>
  <c r="E285" i="9"/>
  <c r="B285" i="9" s="1"/>
  <c r="F284" i="9"/>
  <c r="H283" i="9"/>
  <c r="E283" i="9" s="1"/>
  <c r="G283" i="9"/>
  <c r="F283" i="9"/>
  <c r="F277" i="9" s="1"/>
  <c r="H282" i="9"/>
  <c r="G282" i="9"/>
  <c r="E282" i="9" s="1"/>
  <c r="B282" i="9" s="1"/>
  <c r="F282" i="9"/>
  <c r="H281" i="9"/>
  <c r="G281" i="9"/>
  <c r="F281" i="9"/>
  <c r="F280" i="9"/>
  <c r="F279" i="9"/>
  <c r="F278" i="9"/>
  <c r="F276" i="9"/>
  <c r="L275" i="9"/>
  <c r="F275" i="9" s="1"/>
  <c r="H275" i="9"/>
  <c r="F274" i="9"/>
  <c r="I273" i="9"/>
  <c r="H273" i="9"/>
  <c r="F273" i="9"/>
  <c r="E272" i="9"/>
  <c r="M271" i="9"/>
  <c r="F271" i="9" s="1"/>
  <c r="L271" i="9"/>
  <c r="E271" i="9"/>
  <c r="B271" i="9" s="1"/>
  <c r="M270" i="9"/>
  <c r="L270" i="9"/>
  <c r="F270" i="9"/>
  <c r="E270" i="9"/>
  <c r="B270" i="9" s="1"/>
  <c r="M269" i="9"/>
  <c r="L269" i="9"/>
  <c r="F269" i="9" s="1"/>
  <c r="B269" i="9" s="1"/>
  <c r="E269" i="9"/>
  <c r="M268" i="9"/>
  <c r="L268" i="9"/>
  <c r="E268" i="9"/>
  <c r="M267" i="9"/>
  <c r="F267" i="9" s="1"/>
  <c r="L267" i="9"/>
  <c r="E267" i="9"/>
  <c r="M266" i="9"/>
  <c r="L266" i="9"/>
  <c r="F266" i="9"/>
  <c r="E266" i="9"/>
  <c r="B266" i="9" s="1"/>
  <c r="M265" i="9"/>
  <c r="L265" i="9"/>
  <c r="F265" i="9" s="1"/>
  <c r="B265" i="9" s="1"/>
  <c r="E265" i="9"/>
  <c r="M264" i="9"/>
  <c r="L264" i="9"/>
  <c r="E264" i="9"/>
  <c r="M263" i="9"/>
  <c r="F263" i="9" s="1"/>
  <c r="L263" i="9"/>
  <c r="E263" i="9"/>
  <c r="B263" i="9" s="1"/>
  <c r="M262" i="9"/>
  <c r="L262" i="9"/>
  <c r="F262" i="9"/>
  <c r="E262" i="9"/>
  <c r="B262" i="9" s="1"/>
  <c r="M261" i="9"/>
  <c r="L261" i="9"/>
  <c r="F261" i="9" s="1"/>
  <c r="B261" i="9" s="1"/>
  <c r="E261" i="9"/>
  <c r="M260" i="9"/>
  <c r="L260" i="9"/>
  <c r="E260" i="9"/>
  <c r="M259" i="9"/>
  <c r="F259" i="9" s="1"/>
  <c r="L259" i="9"/>
  <c r="E259" i="9"/>
  <c r="M258" i="9"/>
  <c r="L258" i="9"/>
  <c r="F258" i="9"/>
  <c r="E258" i="9"/>
  <c r="B258" i="9" s="1"/>
  <c r="M257" i="9"/>
  <c r="L257" i="9"/>
  <c r="F257" i="9" s="1"/>
  <c r="B257" i="9" s="1"/>
  <c r="E257" i="9"/>
  <c r="M256" i="9"/>
  <c r="L256" i="9"/>
  <c r="E256" i="9"/>
  <c r="M255" i="9"/>
  <c r="L255" i="9"/>
  <c r="F255" i="9" s="1"/>
  <c r="E255" i="9"/>
  <c r="B255" i="9" s="1"/>
  <c r="M254" i="9"/>
  <c r="L254" i="9"/>
  <c r="F254" i="9"/>
  <c r="E254" i="9"/>
  <c r="B254" i="9" s="1"/>
  <c r="M253" i="9"/>
  <c r="L253" i="9"/>
  <c r="F253" i="9" s="1"/>
  <c r="E253" i="9"/>
  <c r="M252" i="9"/>
  <c r="L252" i="9"/>
  <c r="E252" i="9"/>
  <c r="M251" i="9"/>
  <c r="L251" i="9"/>
  <c r="F251" i="9" s="1"/>
  <c r="E251" i="9"/>
  <c r="B251" i="9" s="1"/>
  <c r="M250" i="9"/>
  <c r="L250" i="9"/>
  <c r="F250" i="9"/>
  <c r="E250" i="9"/>
  <c r="B250" i="9" s="1"/>
  <c r="M249" i="9"/>
  <c r="L249" i="9"/>
  <c r="F249" i="9" s="1"/>
  <c r="B249" i="9" s="1"/>
  <c r="E249" i="9"/>
  <c r="M248" i="9"/>
  <c r="L248" i="9"/>
  <c r="E248" i="9"/>
  <c r="M247" i="9"/>
  <c r="L247" i="9"/>
  <c r="F247" i="9" s="1"/>
  <c r="E247" i="9"/>
  <c r="B247" i="9" s="1"/>
  <c r="M246" i="9"/>
  <c r="L246" i="9"/>
  <c r="F246" i="9"/>
  <c r="E246" i="9"/>
  <c r="B246" i="9" s="1"/>
  <c r="M245" i="9"/>
  <c r="L245" i="9"/>
  <c r="F245" i="9" s="1"/>
  <c r="B245" i="9" s="1"/>
  <c r="E245" i="9"/>
  <c r="M244" i="9"/>
  <c r="L244" i="9"/>
  <c r="E244" i="9"/>
  <c r="M243" i="9"/>
  <c r="L243" i="9"/>
  <c r="F243" i="9" s="1"/>
  <c r="E243" i="9"/>
  <c r="B243" i="9" s="1"/>
  <c r="M242" i="9"/>
  <c r="L242" i="9"/>
  <c r="F242" i="9"/>
  <c r="E242" i="9"/>
  <c r="B242" i="9" s="1"/>
  <c r="M241" i="9"/>
  <c r="L241" i="9"/>
  <c r="F241" i="9" s="1"/>
  <c r="B241" i="9" s="1"/>
  <c r="E241" i="9"/>
  <c r="M240" i="9"/>
  <c r="L240" i="9"/>
  <c r="E240" i="9"/>
  <c r="M239" i="9"/>
  <c r="L239" i="9"/>
  <c r="F239" i="9" s="1"/>
  <c r="E239" i="9"/>
  <c r="B239" i="9" s="1"/>
  <c r="M238" i="9"/>
  <c r="L238" i="9"/>
  <c r="F238" i="9"/>
  <c r="E238" i="9"/>
  <c r="B238" i="9" s="1"/>
  <c r="M237" i="9"/>
  <c r="L237" i="9"/>
  <c r="F237" i="9" s="1"/>
  <c r="B237" i="9" s="1"/>
  <c r="E237" i="9"/>
  <c r="M236" i="9"/>
  <c r="L236" i="9"/>
  <c r="E236" i="9"/>
  <c r="M235" i="9"/>
  <c r="L235" i="9"/>
  <c r="F235" i="9" s="1"/>
  <c r="E235" i="9"/>
  <c r="B235" i="9" s="1"/>
  <c r="M234" i="9"/>
  <c r="L234" i="9"/>
  <c r="F234" i="9"/>
  <c r="E234" i="9"/>
  <c r="B234" i="9" s="1"/>
  <c r="M233" i="9"/>
  <c r="L233" i="9"/>
  <c r="F233" i="9" s="1"/>
  <c r="B233" i="9" s="1"/>
  <c r="E233" i="9"/>
  <c r="M232" i="9"/>
  <c r="L232" i="9"/>
  <c r="E232" i="9"/>
  <c r="M231" i="9"/>
  <c r="F231" i="9" s="1"/>
  <c r="L231" i="9"/>
  <c r="E231" i="9"/>
  <c r="B231" i="9" s="1"/>
  <c r="M230" i="9"/>
  <c r="L230" i="9"/>
  <c r="F230" i="9"/>
  <c r="E230" i="9"/>
  <c r="B230" i="9" s="1"/>
  <c r="M229" i="9"/>
  <c r="L229" i="9"/>
  <c r="F229" i="9" s="1"/>
  <c r="B229" i="9" s="1"/>
  <c r="E229" i="9"/>
  <c r="M228" i="9"/>
  <c r="L228" i="9"/>
  <c r="E228" i="9"/>
  <c r="M227" i="9"/>
  <c r="F227" i="9" s="1"/>
  <c r="L227" i="9"/>
  <c r="E227" i="9"/>
  <c r="M226" i="9"/>
  <c r="F226" i="9" s="1"/>
  <c r="B226" i="9" s="1"/>
  <c r="L226" i="9"/>
  <c r="E226" i="9"/>
  <c r="M225" i="9"/>
  <c r="L225" i="9"/>
  <c r="F225" i="9" s="1"/>
  <c r="B225" i="9" s="1"/>
  <c r="E225" i="9"/>
  <c r="M224" i="9"/>
  <c r="L224" i="9"/>
  <c r="E224" i="9"/>
  <c r="M223" i="9"/>
  <c r="L223" i="9"/>
  <c r="E223" i="9"/>
  <c r="M222" i="9"/>
  <c r="F222" i="9" s="1"/>
  <c r="B222" i="9" s="1"/>
  <c r="L222" i="9"/>
  <c r="E222" i="9"/>
  <c r="M221" i="9"/>
  <c r="L221" i="9"/>
  <c r="E221" i="9"/>
  <c r="M220" i="9"/>
  <c r="L220" i="9"/>
  <c r="E220" i="9"/>
  <c r="M219" i="9"/>
  <c r="L219" i="9"/>
  <c r="E219" i="9"/>
  <c r="M218" i="9"/>
  <c r="L218" i="9"/>
  <c r="F218" i="9"/>
  <c r="E218" i="9"/>
  <c r="M217" i="9"/>
  <c r="L217" i="9"/>
  <c r="E217" i="9"/>
  <c r="M216" i="9"/>
  <c r="L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E152" i="9" s="1"/>
  <c r="G152" i="9"/>
  <c r="F152" i="9"/>
  <c r="B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E115" i="9" s="1"/>
  <c r="B115" i="9" s="1"/>
  <c r="F115" i="9"/>
  <c r="H114" i="9"/>
  <c r="G114" i="9"/>
  <c r="F114" i="9"/>
  <c r="H113" i="9"/>
  <c r="G113" i="9"/>
  <c r="E113" i="9" s="1"/>
  <c r="B113" i="9" s="1"/>
  <c r="F113" i="9"/>
  <c r="H112" i="9"/>
  <c r="E112" i="9" s="1"/>
  <c r="B112" i="9" s="1"/>
  <c r="G112" i="9"/>
  <c r="F112" i="9"/>
  <c r="H111" i="9"/>
  <c r="G111" i="9"/>
  <c r="E111" i="9" s="1"/>
  <c r="B111" i="9" s="1"/>
  <c r="F111" i="9"/>
  <c r="H110" i="9"/>
  <c r="G110" i="9"/>
  <c r="F110" i="9"/>
  <c r="H109" i="9"/>
  <c r="G109" i="9"/>
  <c r="E109" i="9" s="1"/>
  <c r="B109" i="9" s="1"/>
  <c r="F109" i="9"/>
  <c r="H108" i="9"/>
  <c r="E108" i="9" s="1"/>
  <c r="B108" i="9" s="1"/>
  <c r="G108" i="9"/>
  <c r="F108" i="9"/>
  <c r="H107" i="9"/>
  <c r="G107" i="9"/>
  <c r="E107" i="9" s="1"/>
  <c r="B107" i="9" s="1"/>
  <c r="F107" i="9"/>
  <c r="H106" i="9"/>
  <c r="G106" i="9"/>
  <c r="F106" i="9"/>
  <c r="H105" i="9"/>
  <c r="G105" i="9"/>
  <c r="E105" i="9" s="1"/>
  <c r="B105" i="9" s="1"/>
  <c r="F105" i="9"/>
  <c r="H104" i="9"/>
  <c r="G104" i="9"/>
  <c r="F104" i="9"/>
  <c r="E104" i="9"/>
  <c r="B104" i="9" s="1"/>
  <c r="H103" i="9"/>
  <c r="G103" i="9"/>
  <c r="F103" i="9"/>
  <c r="E103" i="9"/>
  <c r="H102" i="9"/>
  <c r="G102" i="9"/>
  <c r="F102" i="9"/>
  <c r="H101" i="9"/>
  <c r="E101" i="9" s="1"/>
  <c r="B101" i="9" s="1"/>
  <c r="G101" i="9"/>
  <c r="F101" i="9"/>
  <c r="H100" i="9"/>
  <c r="G100" i="9"/>
  <c r="F100" i="9"/>
  <c r="E100" i="9"/>
  <c r="B100" i="9" s="1"/>
  <c r="H99" i="9"/>
  <c r="G99" i="9"/>
  <c r="E99" i="9" s="1"/>
  <c r="B99" i="9" s="1"/>
  <c r="F99" i="9"/>
  <c r="H98" i="9"/>
  <c r="G98" i="9"/>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G89" i="9"/>
  <c r="E89" i="9" s="1"/>
  <c r="B89" i="9" s="1"/>
  <c r="F89" i="9"/>
  <c r="H88" i="9"/>
  <c r="G88" i="9"/>
  <c r="F88" i="9"/>
  <c r="E88" i="9"/>
  <c r="B88" i="9" s="1"/>
  <c r="H87" i="9"/>
  <c r="G87" i="9"/>
  <c r="F87" i="9"/>
  <c r="E87" i="9"/>
  <c r="B87" i="9" s="1"/>
  <c r="H86" i="9"/>
  <c r="G86" i="9"/>
  <c r="E86" i="9" s="1"/>
  <c r="B86" i="9" s="1"/>
  <c r="F86" i="9"/>
  <c r="H85" i="9"/>
  <c r="G85" i="9"/>
  <c r="E85" i="9" s="1"/>
  <c r="B85" i="9" s="1"/>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F70" i="9"/>
  <c r="H69" i="9"/>
  <c r="G69" i="9"/>
  <c r="E69" i="9" s="1"/>
  <c r="B69" i="9" s="1"/>
  <c r="F69" i="9"/>
  <c r="H68" i="9"/>
  <c r="G68" i="9"/>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F45" i="9"/>
  <c r="H44" i="9"/>
  <c r="G44" i="9"/>
  <c r="E44" i="9" s="1"/>
  <c r="B44" i="9" s="1"/>
  <c r="F44" i="9"/>
  <c r="H43" i="9"/>
  <c r="E43" i="9" s="1"/>
  <c r="B43" i="9" s="1"/>
  <c r="G43" i="9"/>
  <c r="F43" i="9"/>
  <c r="H42" i="9"/>
  <c r="G42" i="9"/>
  <c r="F42" i="9"/>
  <c r="E42" i="9"/>
  <c r="B42" i="9" s="1"/>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I3" i="9"/>
  <c r="H3" i="9"/>
  <c r="G3" i="9"/>
  <c r="D101" i="8"/>
  <c r="I36" i="3" s="1"/>
  <c r="D95" i="8"/>
  <c r="D90" i="8"/>
  <c r="D85" i="8"/>
  <c r="D80" i="8"/>
  <c r="D75" i="8"/>
  <c r="D70" i="8"/>
  <c r="D65" i="8"/>
  <c r="D60" i="8"/>
  <c r="D55" i="8"/>
  <c r="D49" i="8" s="1"/>
  <c r="D50" i="8"/>
  <c r="D44" i="8"/>
  <c r="D36" i="8"/>
  <c r="D26" i="8"/>
  <c r="D24" i="8" s="1"/>
  <c r="D18" i="8"/>
  <c r="D8" i="8"/>
  <c r="C1483" i="1" s="1"/>
  <c r="H1483" i="1" s="1"/>
  <c r="D6" i="8"/>
  <c r="C1481" i="1" s="1"/>
  <c r="E44" i="7"/>
  <c r="D44" i="7"/>
  <c r="E39" i="7"/>
  <c r="D39" i="7"/>
  <c r="D38" i="7" s="1"/>
  <c r="E38" i="7"/>
  <c r="E30" i="7"/>
  <c r="D30" i="7"/>
  <c r="E23" i="7"/>
  <c r="E22" i="7" s="1"/>
  <c r="D23" i="7"/>
  <c r="D22" i="7" s="1"/>
  <c r="E14" i="7"/>
  <c r="D14" i="7"/>
  <c r="E7" i="7"/>
  <c r="E6" i="7" s="1"/>
  <c r="D7" i="7"/>
  <c r="D6" i="7" s="1"/>
  <c r="F140" i="6"/>
  <c r="F139" i="6"/>
  <c r="F138" i="6"/>
  <c r="F137" i="6"/>
  <c r="F136" i="6"/>
  <c r="F135" i="6"/>
  <c r="F134" i="6"/>
  <c r="F133" i="6"/>
  <c r="F132" i="6"/>
  <c r="F131" i="6"/>
  <c r="E130" i="6"/>
  <c r="E129" i="6" s="1"/>
  <c r="D130" i="6"/>
  <c r="F128" i="6"/>
  <c r="F127" i="6"/>
  <c r="F126" i="6"/>
  <c r="F125" i="6"/>
  <c r="F124" i="6"/>
  <c r="F123" i="6"/>
  <c r="E122" i="6"/>
  <c r="E114" i="6" s="1"/>
  <c r="D122" i="6"/>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E258" i="5"/>
  <c r="F257" i="5"/>
  <c r="F256" i="5"/>
  <c r="F255" i="5"/>
  <c r="F254" i="5"/>
  <c r="F253" i="5"/>
  <c r="F252" i="5"/>
  <c r="F251" i="5"/>
  <c r="E250" i="5"/>
  <c r="D250" i="5"/>
  <c r="F250" i="5" s="1"/>
  <c r="F249" i="5"/>
  <c r="F248" i="5"/>
  <c r="F247" i="5"/>
  <c r="E246" i="5"/>
  <c r="F246" i="5" s="1"/>
  <c r="D246" i="5"/>
  <c r="D245" i="5"/>
  <c r="F244" i="5"/>
  <c r="F243" i="5"/>
  <c r="F242" i="5"/>
  <c r="E242" i="5"/>
  <c r="D242" i="5"/>
  <c r="F241" i="5"/>
  <c r="F240" i="5"/>
  <c r="E239" i="5"/>
  <c r="D1216" i="1" s="1"/>
  <c r="H1216" i="1" s="1"/>
  <c r="D239" i="5"/>
  <c r="D238" i="5" s="1"/>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F180"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H1124" i="1" s="1"/>
  <c r="D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F79" i="5" s="1"/>
  <c r="E78" i="5"/>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D625" i="4" s="1"/>
  <c r="F625"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E567" i="4" s="1"/>
  <c r="D574" i="4"/>
  <c r="D567" i="4" s="1"/>
  <c r="F567"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D529" i="4"/>
  <c r="F529" i="4" s="1"/>
  <c r="F527" i="4"/>
  <c r="F526" i="4"/>
  <c r="E525" i="4"/>
  <c r="D525" i="4"/>
  <c r="F525" i="4" s="1"/>
  <c r="F524" i="4"/>
  <c r="F523" i="4"/>
  <c r="E522" i="4"/>
  <c r="E515" i="4" s="1"/>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E421" i="4"/>
  <c r="E418" i="4"/>
  <c r="D413" i="1" s="1"/>
  <c r="D418" i="4"/>
  <c r="F418" i="4" s="1"/>
  <c r="F417" i="4"/>
  <c r="E417" i="4"/>
  <c r="E644" i="4" s="1"/>
  <c r="D417" i="4"/>
  <c r="D644" i="4" s="1"/>
  <c r="F644" i="4" s="1"/>
  <c r="E416" i="4"/>
  <c r="F416" i="4" s="1"/>
  <c r="D416" i="4"/>
  <c r="D643" i="4" s="1"/>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E356" i="4"/>
  <c r="F356" i="4" s="1"/>
  <c r="D356" i="4"/>
  <c r="F355" i="4"/>
  <c r="F354" i="4"/>
  <c r="F353" i="4"/>
  <c r="E352" i="4"/>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F304" i="4"/>
  <c r="E304" i="4"/>
  <c r="E299" i="4" s="1"/>
  <c r="E298" i="4" s="1"/>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E259" i="4"/>
  <c r="F259" i="4" s="1"/>
  <c r="D259" i="4"/>
  <c r="F258" i="4"/>
  <c r="F257" i="4"/>
  <c r="F256" i="4"/>
  <c r="F255" i="4"/>
  <c r="F254" i="4"/>
  <c r="F253" i="4"/>
  <c r="E253" i="4"/>
  <c r="D253" i="4"/>
  <c r="E252" i="4"/>
  <c r="D252" i="4"/>
  <c r="F251" i="4"/>
  <c r="F250" i="4"/>
  <c r="F249" i="4"/>
  <c r="F248" i="4"/>
  <c r="E247" i="4"/>
  <c r="D247" i="4"/>
  <c r="F247" i="4" s="1"/>
  <c r="F246" i="4"/>
  <c r="F245" i="4"/>
  <c r="E244" i="4"/>
  <c r="D244" i="4"/>
  <c r="F244" i="4" s="1"/>
  <c r="F243" i="4"/>
  <c r="F242" i="4"/>
  <c r="F241" i="4"/>
  <c r="F240" i="4"/>
  <c r="E240" i="4"/>
  <c r="E224" i="4" s="1"/>
  <c r="D220" i="1" s="1"/>
  <c r="H220" i="1" s="1"/>
  <c r="D240" i="4"/>
  <c r="F239" i="4"/>
  <c r="F238" i="4"/>
  <c r="F237" i="4"/>
  <c r="E236" i="4"/>
  <c r="D236" i="4"/>
  <c r="F236" i="4" s="1"/>
  <c r="F235" i="4"/>
  <c r="F234" i="4"/>
  <c r="F233" i="4"/>
  <c r="F232" i="4"/>
  <c r="E231" i="4"/>
  <c r="D231" i="4"/>
  <c r="D224" i="4" s="1"/>
  <c r="F224" i="4" s="1"/>
  <c r="F230" i="4"/>
  <c r="F229" i="4"/>
  <c r="E228" i="4"/>
  <c r="D228" i="4"/>
  <c r="F228" i="4" s="1"/>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29" i="1" s="1"/>
  <c r="D134" i="4"/>
  <c r="D133" i="4"/>
  <c r="F132" i="4"/>
  <c r="F131" i="4"/>
  <c r="F130" i="4"/>
  <c r="F129" i="4"/>
  <c r="E128" i="4"/>
  <c r="D124" i="1" s="1"/>
  <c r="D128" i="4"/>
  <c r="F127" i="4"/>
  <c r="F126" i="4"/>
  <c r="E125" i="4"/>
  <c r="D125" i="4"/>
  <c r="F123" i="4"/>
  <c r="F122" i="4"/>
  <c r="F121" i="4"/>
  <c r="E120" i="4"/>
  <c r="D120" i="4"/>
  <c r="F120" i="4" s="1"/>
  <c r="F119" i="4"/>
  <c r="F118" i="4"/>
  <c r="F117" i="4"/>
  <c r="F116" i="4"/>
  <c r="F115" i="4"/>
  <c r="F114" i="4"/>
  <c r="F113" i="4"/>
  <c r="F112" i="4"/>
  <c r="E112" i="4"/>
  <c r="E106" i="4" s="1"/>
  <c r="D102" i="1"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E82" i="4" s="1"/>
  <c r="D78" i="1" s="1"/>
  <c r="D91" i="4"/>
  <c r="D82" i="4" s="1"/>
  <c r="F90" i="4"/>
  <c r="F89" i="4"/>
  <c r="F88" i="4"/>
  <c r="F87" i="4"/>
  <c r="F86" i="4"/>
  <c r="F85" i="4"/>
  <c r="F84" i="4"/>
  <c r="F83" i="4"/>
  <c r="E83" i="4"/>
  <c r="D83" i="4"/>
  <c r="F81" i="4"/>
  <c r="F80" i="4"/>
  <c r="F79" i="4"/>
  <c r="F78" i="4"/>
  <c r="E77" i="4"/>
  <c r="D77" i="4"/>
  <c r="F76" i="4"/>
  <c r="F75" i="4"/>
  <c r="E74" i="4"/>
  <c r="D74" i="4"/>
  <c r="F74" i="4" s="1"/>
  <c r="F73" i="4"/>
  <c r="F72" i="4"/>
  <c r="F71" i="4"/>
  <c r="E71" i="4"/>
  <c r="D71" i="4"/>
  <c r="F70" i="4"/>
  <c r="F69" i="4"/>
  <c r="E68" i="4"/>
  <c r="E50" i="4" s="1"/>
  <c r="D46" i="1"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s="1"/>
  <c r="E7"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G1523" i="1"/>
  <c r="C1523" i="1"/>
  <c r="H1523" i="1" s="1"/>
  <c r="C1522" i="1"/>
  <c r="H1521" i="1"/>
  <c r="C1521" i="1"/>
  <c r="G1521" i="1" s="1"/>
  <c r="H1520" i="1"/>
  <c r="G1520" i="1"/>
  <c r="C1520" i="1"/>
  <c r="G1519" i="1"/>
  <c r="C1519" i="1"/>
  <c r="H1519" i="1" s="1"/>
  <c r="H1516" i="1"/>
  <c r="G1516" i="1"/>
  <c r="C1516" i="1"/>
  <c r="G1515" i="1"/>
  <c r="C1515" i="1"/>
  <c r="H1515" i="1" s="1"/>
  <c r="C1514" i="1"/>
  <c r="H1513" i="1"/>
  <c r="C1513" i="1"/>
  <c r="G1513" i="1" s="1"/>
  <c r="H1512" i="1"/>
  <c r="G1512" i="1"/>
  <c r="C1512" i="1"/>
  <c r="G1511" i="1"/>
  <c r="C1511" i="1"/>
  <c r="H1511" i="1" s="1"/>
  <c r="C1510" i="1"/>
  <c r="H1509" i="1"/>
  <c r="C1509" i="1"/>
  <c r="G1509" i="1" s="1"/>
  <c r="G1508" i="1"/>
  <c r="C1508" i="1"/>
  <c r="H1508" i="1" s="1"/>
  <c r="C1507" i="1"/>
  <c r="H1507" i="1" s="1"/>
  <c r="C1506" i="1"/>
  <c r="H1505" i="1"/>
  <c r="C1505" i="1"/>
  <c r="G1505" i="1" s="1"/>
  <c r="H1504" i="1"/>
  <c r="G1504" i="1"/>
  <c r="C1504" i="1"/>
  <c r="C1503" i="1"/>
  <c r="H1503" i="1" s="1"/>
  <c r="C1502" i="1"/>
  <c r="C1501" i="1"/>
  <c r="G1501" i="1" s="1"/>
  <c r="G1500" i="1"/>
  <c r="C1500" i="1"/>
  <c r="H1500" i="1" s="1"/>
  <c r="C1499" i="1"/>
  <c r="H1499" i="1" s="1"/>
  <c r="C1498" i="1"/>
  <c r="H1497" i="1"/>
  <c r="C1497" i="1"/>
  <c r="G1497" i="1" s="1"/>
  <c r="H1496" i="1"/>
  <c r="G1496" i="1"/>
  <c r="C1496" i="1"/>
  <c r="G1495" i="1"/>
  <c r="C1495" i="1"/>
  <c r="H1495" i="1" s="1"/>
  <c r="C1494" i="1"/>
  <c r="H1493" i="1"/>
  <c r="C1493" i="1"/>
  <c r="G1493" i="1" s="1"/>
  <c r="C1492" i="1"/>
  <c r="H1492" i="1" s="1"/>
  <c r="G1491" i="1"/>
  <c r="C1491" i="1"/>
  <c r="H1491" i="1" s="1"/>
  <c r="C1490" i="1"/>
  <c r="C1489" i="1"/>
  <c r="G1489" i="1" s="1"/>
  <c r="H1488" i="1"/>
  <c r="G1488" i="1"/>
  <c r="C1488" i="1"/>
  <c r="G1487" i="1"/>
  <c r="C1487" i="1"/>
  <c r="H1487" i="1" s="1"/>
  <c r="C1486" i="1"/>
  <c r="C1485" i="1"/>
  <c r="G1485" i="1" s="1"/>
  <c r="G1484" i="1"/>
  <c r="C1484" i="1"/>
  <c r="H1484" i="1" s="1"/>
  <c r="C1482" i="1"/>
  <c r="H1480" i="1"/>
  <c r="G1480" i="1"/>
  <c r="C1480" i="1"/>
  <c r="D1479" i="1"/>
  <c r="C1479" i="1"/>
  <c r="J1478" i="1"/>
  <c r="G1478" i="1"/>
  <c r="I1478" i="1" s="1"/>
  <c r="D1478" i="1"/>
  <c r="H1478" i="1" s="1"/>
  <c r="C1478" i="1"/>
  <c r="H1477" i="1"/>
  <c r="D1477" i="1"/>
  <c r="C1477" i="1"/>
  <c r="J1476" i="1"/>
  <c r="G1476" i="1"/>
  <c r="D1476" i="1"/>
  <c r="C1476" i="1"/>
  <c r="D1475" i="1"/>
  <c r="G1475" i="1" s="1"/>
  <c r="C1475" i="1"/>
  <c r="H1474" i="1"/>
  <c r="D1474" i="1"/>
  <c r="C1474" i="1"/>
  <c r="G1473" i="1"/>
  <c r="D1473" i="1"/>
  <c r="J1473" i="1" s="1"/>
  <c r="C1473" i="1"/>
  <c r="H1472" i="1"/>
  <c r="D1472" i="1"/>
  <c r="C1472" i="1"/>
  <c r="G1471" i="1"/>
  <c r="I1471" i="1" s="1"/>
  <c r="D1471" i="1"/>
  <c r="H1471" i="1" s="1"/>
  <c r="C1471" i="1"/>
  <c r="D1470" i="1"/>
  <c r="H1470" i="1" s="1"/>
  <c r="C1470" i="1"/>
  <c r="G1469" i="1"/>
  <c r="D1469" i="1"/>
  <c r="H1469" i="1" s="1"/>
  <c r="C1469" i="1"/>
  <c r="D1468" i="1"/>
  <c r="C1468" i="1"/>
  <c r="H1468" i="1" s="1"/>
  <c r="J1467" i="1"/>
  <c r="G1467" i="1"/>
  <c r="D1467" i="1"/>
  <c r="C1467" i="1"/>
  <c r="H1467" i="1" s="1"/>
  <c r="D1466" i="1"/>
  <c r="C1466" i="1"/>
  <c r="H1466" i="1" s="1"/>
  <c r="J1465" i="1"/>
  <c r="G1465" i="1"/>
  <c r="D1465" i="1"/>
  <c r="C1465" i="1"/>
  <c r="H1465" i="1" s="1"/>
  <c r="D1464" i="1"/>
  <c r="C1464" i="1"/>
  <c r="H1464" i="1" s="1"/>
  <c r="D1463" i="1"/>
  <c r="C1463" i="1"/>
  <c r="H1463" i="1" s="1"/>
  <c r="G1462" i="1"/>
  <c r="D1462" i="1"/>
  <c r="J1462" i="1" s="1"/>
  <c r="C1462" i="1"/>
  <c r="H1462" i="1" s="1"/>
  <c r="G1461" i="1"/>
  <c r="D1461" i="1"/>
  <c r="C1461" i="1"/>
  <c r="H1461" i="1" s="1"/>
  <c r="D1460" i="1"/>
  <c r="C1460" i="1"/>
  <c r="H1460" i="1" s="1"/>
  <c r="G1459" i="1"/>
  <c r="D1459" i="1"/>
  <c r="J1459" i="1" s="1"/>
  <c r="C1459" i="1"/>
  <c r="H1459" i="1" s="1"/>
  <c r="D1458" i="1"/>
  <c r="C1458" i="1"/>
  <c r="H1458" i="1" s="1"/>
  <c r="G1457" i="1"/>
  <c r="I1457" i="1" s="1"/>
  <c r="D1457" i="1"/>
  <c r="J1457" i="1" s="1"/>
  <c r="C1457" i="1"/>
  <c r="H1457" i="1" s="1"/>
  <c r="D1456" i="1"/>
  <c r="C1456" i="1"/>
  <c r="H1456" i="1" s="1"/>
  <c r="G1455" i="1"/>
  <c r="D1455" i="1"/>
  <c r="J1455" i="1" s="1"/>
  <c r="C1455" i="1"/>
  <c r="H1455" i="1" s="1"/>
  <c r="D1454" i="1"/>
  <c r="C1454" i="1"/>
  <c r="H1454" i="1" s="1"/>
  <c r="D1453" i="1"/>
  <c r="D1452" i="1"/>
  <c r="C1452" i="1"/>
  <c r="G1451" i="1"/>
  <c r="D1451" i="1"/>
  <c r="J1451" i="1" s="1"/>
  <c r="C1451" i="1"/>
  <c r="H1451" i="1" s="1"/>
  <c r="D1450" i="1"/>
  <c r="C1450" i="1"/>
  <c r="G1449" i="1"/>
  <c r="I1449" i="1" s="1"/>
  <c r="D1449" i="1"/>
  <c r="J1449" i="1" s="1"/>
  <c r="C1449" i="1"/>
  <c r="H1449" i="1" s="1"/>
  <c r="D1448" i="1"/>
  <c r="C1448" i="1"/>
  <c r="G1447" i="1"/>
  <c r="D1447" i="1"/>
  <c r="J1447" i="1" s="1"/>
  <c r="C1447" i="1"/>
  <c r="H1447" i="1" s="1"/>
  <c r="D1446" i="1"/>
  <c r="C1446" i="1"/>
  <c r="D1445" i="1"/>
  <c r="C1445" i="1"/>
  <c r="H1444" i="1"/>
  <c r="G1444" i="1"/>
  <c r="D1444" i="1"/>
  <c r="J1444" i="1" s="1"/>
  <c r="C1444" i="1"/>
  <c r="J1443" i="1"/>
  <c r="D1443" i="1"/>
  <c r="C1443" i="1"/>
  <c r="H1443" i="1" s="1"/>
  <c r="H1442" i="1"/>
  <c r="G1442" i="1"/>
  <c r="I1442" i="1" s="1"/>
  <c r="D1442" i="1"/>
  <c r="J1442" i="1" s="1"/>
  <c r="C1442" i="1"/>
  <c r="D1441" i="1"/>
  <c r="J1441" i="1" s="1"/>
  <c r="C1441" i="1"/>
  <c r="G1440" i="1"/>
  <c r="D1440" i="1"/>
  <c r="J1440" i="1" s="1"/>
  <c r="C1440" i="1"/>
  <c r="J1439" i="1"/>
  <c r="D1439" i="1"/>
  <c r="C1439" i="1"/>
  <c r="H1439" i="1" s="1"/>
  <c r="D1438"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H1301" i="1"/>
  <c r="D1301" i="1"/>
  <c r="C1301" i="1"/>
  <c r="G1301" i="1" s="1"/>
  <c r="H1300" i="1"/>
  <c r="D1300" i="1"/>
  <c r="C1300" i="1"/>
  <c r="G1300" i="1" s="1"/>
  <c r="H1299" i="1"/>
  <c r="D1299" i="1"/>
  <c r="C1299" i="1"/>
  <c r="G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D1278" i="1"/>
  <c r="H1278" i="1" s="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D1266" i="1"/>
  <c r="H1266" i="1" s="1"/>
  <c r="C1266" i="1"/>
  <c r="D1265" i="1"/>
  <c r="H1265" i="1" s="1"/>
  <c r="C1265" i="1"/>
  <c r="G1265" i="1" s="1"/>
  <c r="D1264" i="1"/>
  <c r="H1264" i="1" s="1"/>
  <c r="C1264" i="1"/>
  <c r="D1263" i="1"/>
  <c r="H1263" i="1" s="1"/>
  <c r="C1263" i="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D1244" i="1"/>
  <c r="C1244" i="1"/>
  <c r="H1243" i="1"/>
  <c r="D1243" i="1"/>
  <c r="C1243" i="1"/>
  <c r="G1243" i="1" s="1"/>
  <c r="H1242" i="1"/>
  <c r="D1242" i="1"/>
  <c r="C1242" i="1"/>
  <c r="G1242" i="1" s="1"/>
  <c r="H1241" i="1"/>
  <c r="D1241" i="1"/>
  <c r="C1241" i="1"/>
  <c r="H1240" i="1"/>
  <c r="D1240" i="1"/>
  <c r="C1240" i="1"/>
  <c r="G1240" i="1" s="1"/>
  <c r="H1239" i="1"/>
  <c r="D1239" i="1"/>
  <c r="C1239" i="1"/>
  <c r="G1239" i="1" s="1"/>
  <c r="H1238" i="1"/>
  <c r="D1238" i="1"/>
  <c r="C1238" i="1"/>
  <c r="G1238" i="1" s="1"/>
  <c r="D1237" i="1"/>
  <c r="H1237" i="1" s="1"/>
  <c r="C1237" i="1"/>
  <c r="H1236" i="1"/>
  <c r="D1236" i="1"/>
  <c r="C1236" i="1"/>
  <c r="D1235" i="1"/>
  <c r="H1235" i="1" s="1"/>
  <c r="C1235" i="1"/>
  <c r="H1234" i="1"/>
  <c r="D1234" i="1"/>
  <c r="C1234" i="1"/>
  <c r="G1234" i="1" s="1"/>
  <c r="H1233" i="1"/>
  <c r="D1233" i="1"/>
  <c r="C1233" i="1"/>
  <c r="G1233" i="1" s="1"/>
  <c r="H1232" i="1"/>
  <c r="D1232" i="1"/>
  <c r="C1232" i="1"/>
  <c r="H1231" i="1"/>
  <c r="D1231" i="1"/>
  <c r="C1231" i="1"/>
  <c r="G1231" i="1" s="1"/>
  <c r="H1230" i="1"/>
  <c r="D1230" i="1"/>
  <c r="C1230" i="1"/>
  <c r="G1230" i="1" s="1"/>
  <c r="D1229" i="1"/>
  <c r="H1229" i="1" s="1"/>
  <c r="C1229" i="1"/>
  <c r="H1228" i="1"/>
  <c r="D1228" i="1"/>
  <c r="C1228" i="1"/>
  <c r="G1228" i="1" s="1"/>
  <c r="D1227" i="1"/>
  <c r="H1227" i="1" s="1"/>
  <c r="C1227" i="1"/>
  <c r="H1226" i="1"/>
  <c r="D1226" i="1"/>
  <c r="C1226" i="1"/>
  <c r="G1226" i="1" s="1"/>
  <c r="H1225" i="1"/>
  <c r="D1225" i="1"/>
  <c r="C1225" i="1"/>
  <c r="G1225" i="1" s="1"/>
  <c r="H1224" i="1"/>
  <c r="D1224" i="1"/>
  <c r="C1224" i="1"/>
  <c r="D1223" i="1"/>
  <c r="H1223" i="1" s="1"/>
  <c r="C1223" i="1"/>
  <c r="C1222" i="1"/>
  <c r="H1221" i="1"/>
  <c r="D1221" i="1"/>
  <c r="C1221" i="1"/>
  <c r="G1221" i="1" s="1"/>
  <c r="H1220" i="1"/>
  <c r="D1220" i="1"/>
  <c r="C1220" i="1"/>
  <c r="G1220" i="1" s="1"/>
  <c r="H1219" i="1"/>
  <c r="D1219" i="1"/>
  <c r="C1219" i="1"/>
  <c r="G1219" i="1" s="1"/>
  <c r="H1218" i="1"/>
  <c r="D1218" i="1"/>
  <c r="C1218" i="1"/>
  <c r="D1217" i="1"/>
  <c r="H1217" i="1" s="1"/>
  <c r="C1217" i="1"/>
  <c r="C1216" i="1"/>
  <c r="C1215" i="1"/>
  <c r="D1213" i="1"/>
  <c r="H1213" i="1" s="1"/>
  <c r="C1213" i="1"/>
  <c r="G1213" i="1" s="1"/>
  <c r="H1212" i="1"/>
  <c r="D1212" i="1"/>
  <c r="C1212" i="1"/>
  <c r="G1212" i="1" s="1"/>
  <c r="H1211" i="1"/>
  <c r="D1211" i="1"/>
  <c r="C1211" i="1"/>
  <c r="G1211" i="1" s="1"/>
  <c r="H1210" i="1"/>
  <c r="D1210" i="1"/>
  <c r="C1210" i="1"/>
  <c r="G1210" i="1" s="1"/>
  <c r="H1209" i="1"/>
  <c r="D1209" i="1"/>
  <c r="C1209" i="1"/>
  <c r="G1209" i="1" s="1"/>
  <c r="H1208" i="1"/>
  <c r="D1208" i="1"/>
  <c r="C1208" i="1"/>
  <c r="G1208" i="1" s="1"/>
  <c r="H1207" i="1"/>
  <c r="D1207" i="1"/>
  <c r="C1207" i="1"/>
  <c r="G1207" i="1" s="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G1200" i="1" s="1"/>
  <c r="C1200" i="1"/>
  <c r="H1199" i="1"/>
  <c r="D1199" i="1"/>
  <c r="G1199" i="1" s="1"/>
  <c r="C1199" i="1"/>
  <c r="H1198" i="1"/>
  <c r="D1198" i="1"/>
  <c r="G1198" i="1" s="1"/>
  <c r="C1198" i="1"/>
  <c r="H1197" i="1"/>
  <c r="D1197" i="1"/>
  <c r="G1197" i="1" s="1"/>
  <c r="C1197" i="1"/>
  <c r="H1196" i="1"/>
  <c r="D1196" i="1"/>
  <c r="G1196" i="1" s="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D1165" i="1"/>
  <c r="G1165" i="1" s="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D1157" i="1"/>
  <c r="G1157" i="1" s="1"/>
  <c r="C1157" i="1"/>
  <c r="H1156" i="1"/>
  <c r="D1156" i="1"/>
  <c r="G1156" i="1" s="1"/>
  <c r="C1156" i="1"/>
  <c r="H1155" i="1"/>
  <c r="D1155" i="1"/>
  <c r="G1155" i="1" s="1"/>
  <c r="C1155" i="1"/>
  <c r="D1154" i="1"/>
  <c r="H1151" i="1"/>
  <c r="G1151" i="1"/>
  <c r="D1151" i="1"/>
  <c r="C1151" i="1"/>
  <c r="H1150" i="1"/>
  <c r="G1150" i="1"/>
  <c r="D1150" i="1"/>
  <c r="C1150" i="1"/>
  <c r="D1149" i="1"/>
  <c r="H1149" i="1" s="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D1137" i="1"/>
  <c r="H1137" i="1" s="1"/>
  <c r="C1137" i="1"/>
  <c r="D1136" i="1"/>
  <c r="H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H1054" i="1" s="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7" i="1" s="1"/>
  <c r="C1047" i="1"/>
  <c r="D1045" i="1"/>
  <c r="H1045" i="1" s="1"/>
  <c r="C1045" i="1"/>
  <c r="H1044" i="1"/>
  <c r="G1044" i="1"/>
  <c r="D1044" i="1"/>
  <c r="C1044" i="1"/>
  <c r="D1043" i="1"/>
  <c r="H1043" i="1" s="1"/>
  <c r="C1043" i="1"/>
  <c r="H1042" i="1"/>
  <c r="G1042" i="1"/>
  <c r="D1042" i="1"/>
  <c r="C1042" i="1"/>
  <c r="D1041" i="1"/>
  <c r="H1041" i="1" s="1"/>
  <c r="C1041" i="1"/>
  <c r="D1040" i="1"/>
  <c r="H1040" i="1" s="1"/>
  <c r="C1040" i="1"/>
  <c r="H1039" i="1"/>
  <c r="G1039" i="1"/>
  <c r="D1039" i="1"/>
  <c r="C1039" i="1"/>
  <c r="H1038" i="1"/>
  <c r="G1038" i="1"/>
  <c r="D1038" i="1"/>
  <c r="C1038" i="1"/>
  <c r="H1037" i="1"/>
  <c r="G1037" i="1"/>
  <c r="D1037" i="1"/>
  <c r="C1037" i="1"/>
  <c r="H1036" i="1"/>
  <c r="G1036" i="1"/>
  <c r="D1036" i="1"/>
  <c r="C1036" i="1"/>
  <c r="H1035" i="1"/>
  <c r="G1035" i="1"/>
  <c r="D1035" i="1"/>
  <c r="C1035" i="1"/>
  <c r="D1034" i="1"/>
  <c r="H1034" i="1" s="1"/>
  <c r="C1034" i="1"/>
  <c r="D1033" i="1"/>
  <c r="H1033" i="1" s="1"/>
  <c r="C1033" i="1"/>
  <c r="D1032" i="1"/>
  <c r="H1032" i="1" s="1"/>
  <c r="C1032" i="1"/>
  <c r="H1031" i="1"/>
  <c r="G1031" i="1"/>
  <c r="D1031" i="1"/>
  <c r="C1031" i="1"/>
  <c r="D1030" i="1"/>
  <c r="H1030" i="1" s="1"/>
  <c r="C1030" i="1"/>
  <c r="D1029" i="1"/>
  <c r="H1029" i="1" s="1"/>
  <c r="C1029" i="1"/>
  <c r="D1028" i="1"/>
  <c r="H1028" i="1" s="1"/>
  <c r="C1028" i="1"/>
  <c r="H1027" i="1"/>
  <c r="G1027" i="1"/>
  <c r="D1027" i="1"/>
  <c r="C1027" i="1"/>
  <c r="H1026" i="1"/>
  <c r="G1026" i="1"/>
  <c r="D1026" i="1"/>
  <c r="C1026" i="1"/>
  <c r="D1025" i="1"/>
  <c r="H1025" i="1" s="1"/>
  <c r="C1025" i="1"/>
  <c r="H1024" i="1"/>
  <c r="G1024" i="1"/>
  <c r="D1024" i="1"/>
  <c r="C1024" i="1"/>
  <c r="D1023" i="1"/>
  <c r="H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H1013" i="1" s="1"/>
  <c r="C1013" i="1"/>
  <c r="G1012" i="1"/>
  <c r="D1012" i="1"/>
  <c r="H1012" i="1" s="1"/>
  <c r="C1012" i="1"/>
  <c r="H1011" i="1"/>
  <c r="G1011" i="1"/>
  <c r="D1011" i="1"/>
  <c r="C1011" i="1"/>
  <c r="H1010" i="1"/>
  <c r="G1010" i="1"/>
  <c r="D1010" i="1"/>
  <c r="C1010" i="1"/>
  <c r="H1009" i="1"/>
  <c r="G1009" i="1"/>
  <c r="D1009" i="1"/>
  <c r="C1009" i="1"/>
  <c r="G1008" i="1"/>
  <c r="D1008" i="1"/>
  <c r="H1008" i="1" s="1"/>
  <c r="C1008" i="1"/>
  <c r="C1007" i="1"/>
  <c r="D1006" i="1"/>
  <c r="H1006" i="1" s="1"/>
  <c r="C1006" i="1"/>
  <c r="H1005" i="1"/>
  <c r="G1005" i="1"/>
  <c r="D1005" i="1"/>
  <c r="C1005" i="1"/>
  <c r="G1004" i="1"/>
  <c r="D1004" i="1"/>
  <c r="H1004" i="1" s="1"/>
  <c r="C1004" i="1"/>
  <c r="H1003" i="1"/>
  <c r="G1003" i="1"/>
  <c r="D1003" i="1"/>
  <c r="C1003" i="1"/>
  <c r="H1002" i="1"/>
  <c r="G1002" i="1"/>
  <c r="D1002" i="1"/>
  <c r="C1002" i="1"/>
  <c r="H1001" i="1"/>
  <c r="G1001" i="1"/>
  <c r="D1001" i="1"/>
  <c r="C1001" i="1"/>
  <c r="G1000" i="1"/>
  <c r="D1000" i="1"/>
  <c r="H1000" i="1" s="1"/>
  <c r="C1000" i="1"/>
  <c r="H999" i="1"/>
  <c r="G999" i="1"/>
  <c r="D999" i="1"/>
  <c r="C999" i="1"/>
  <c r="H998" i="1"/>
  <c r="D998" i="1"/>
  <c r="G998" i="1" s="1"/>
  <c r="C998" i="1"/>
  <c r="C997" i="1"/>
  <c r="G996" i="1"/>
  <c r="D996" i="1"/>
  <c r="H996" i="1" s="1"/>
  <c r="C996" i="1"/>
  <c r="H995" i="1"/>
  <c r="G995" i="1"/>
  <c r="D995" i="1"/>
  <c r="C995" i="1"/>
  <c r="H994" i="1"/>
  <c r="G994" i="1"/>
  <c r="D994" i="1"/>
  <c r="C994" i="1"/>
  <c r="G993" i="1"/>
  <c r="D993" i="1"/>
  <c r="H993" i="1" s="1"/>
  <c r="C993" i="1"/>
  <c r="H992" i="1"/>
  <c r="G992" i="1"/>
  <c r="D992" i="1"/>
  <c r="C992" i="1"/>
  <c r="D991" i="1"/>
  <c r="H991" i="1" s="1"/>
  <c r="C991" i="1"/>
  <c r="D989" i="1"/>
  <c r="G989" i="1" s="1"/>
  <c r="C989" i="1"/>
  <c r="H988" i="1"/>
  <c r="D988" i="1"/>
  <c r="G988" i="1" s="1"/>
  <c r="C988" i="1"/>
  <c r="H987" i="1"/>
  <c r="D987" i="1"/>
  <c r="G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D812" i="1"/>
  <c r="G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G715" i="1"/>
  <c r="D715" i="1"/>
  <c r="H715" i="1" s="1"/>
  <c r="C715" i="1"/>
  <c r="H714" i="1"/>
  <c r="G714" i="1"/>
  <c r="D714" i="1"/>
  <c r="C714"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G644" i="1"/>
  <c r="D644" i="1"/>
  <c r="H644" i="1" s="1"/>
  <c r="C644" i="1"/>
  <c r="D643" i="1"/>
  <c r="H643" i="1" s="1"/>
  <c r="C643" i="1"/>
  <c r="D642" i="1"/>
  <c r="H642" i="1" s="1"/>
  <c r="C642" i="1"/>
  <c r="D641" i="1"/>
  <c r="H641" i="1" s="1"/>
  <c r="C641" i="1"/>
  <c r="H638" i="1"/>
  <c r="D638" i="1"/>
  <c r="G638" i="1" s="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H412" i="1" s="1"/>
  <c r="C412" i="1"/>
  <c r="D411" i="1"/>
  <c r="H411" i="1" s="1"/>
  <c r="C411" i="1"/>
  <c r="H406" i="1"/>
  <c r="G406" i="1"/>
  <c r="D406" i="1"/>
  <c r="C406" i="1"/>
  <c r="D405" i="1"/>
  <c r="H405" i="1" s="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G379" i="1"/>
  <c r="D379" i="1"/>
  <c r="H379" i="1" s="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G371" i="1"/>
  <c r="D371" i="1"/>
  <c r="H371" i="1" s="1"/>
  <c r="C371" i="1"/>
  <c r="H370" i="1"/>
  <c r="G370" i="1"/>
  <c r="D370" i="1"/>
  <c r="C370" i="1"/>
  <c r="H369" i="1"/>
  <c r="G369" i="1"/>
  <c r="D369" i="1"/>
  <c r="C369" i="1"/>
  <c r="H368" i="1"/>
  <c r="G368" i="1"/>
  <c r="D368" i="1"/>
  <c r="C368" i="1"/>
  <c r="H367" i="1"/>
  <c r="G367" i="1"/>
  <c r="D367" i="1"/>
  <c r="C367" i="1"/>
  <c r="G366" i="1"/>
  <c r="D366" i="1"/>
  <c r="H366" i="1" s="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G355" i="1"/>
  <c r="D355" i="1"/>
  <c r="H355" i="1" s="1"/>
  <c r="C355" i="1"/>
  <c r="G354" i="1"/>
  <c r="D354" i="1"/>
  <c r="H354" i="1" s="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D291" i="1"/>
  <c r="H291" i="1" s="1"/>
  <c r="C291" i="1"/>
  <c r="H290" i="1"/>
  <c r="D290" i="1"/>
  <c r="G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D259" i="1"/>
  <c r="H259" i="1" s="1"/>
  <c r="C259" i="1"/>
  <c r="H258" i="1"/>
  <c r="G258" i="1"/>
  <c r="D258" i="1"/>
  <c r="C258" i="1"/>
  <c r="H257" i="1"/>
  <c r="G257" i="1"/>
  <c r="D257" i="1"/>
  <c r="C257" i="1"/>
  <c r="G256" i="1"/>
  <c r="D256" i="1"/>
  <c r="H256" i="1" s="1"/>
  <c r="C256" i="1"/>
  <c r="G255"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G248" i="1"/>
  <c r="D248" i="1"/>
  <c r="H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H238" i="1" s="1"/>
  <c r="C238" i="1"/>
  <c r="D237" i="1"/>
  <c r="H237" i="1" s="1"/>
  <c r="C237" i="1"/>
  <c r="D236" i="1"/>
  <c r="H236" i="1" s="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D187" i="1"/>
  <c r="H187" i="1" s="1"/>
  <c r="C187" i="1"/>
  <c r="D186" i="1"/>
  <c r="H186" i="1" s="1"/>
  <c r="C186" i="1"/>
  <c r="H185" i="1"/>
  <c r="G185" i="1"/>
  <c r="D185" i="1"/>
  <c r="C185" i="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G176" i="1"/>
  <c r="D176" i="1"/>
  <c r="C176" i="1"/>
  <c r="H175" i="1"/>
  <c r="D175" i="1"/>
  <c r="G175" i="1" s="1"/>
  <c r="C175" i="1"/>
  <c r="D174" i="1"/>
  <c r="H174" i="1" s="1"/>
  <c r="C174" i="1"/>
  <c r="C173" i="1"/>
  <c r="D172" i="1"/>
  <c r="H172" i="1" s="1"/>
  <c r="C172" i="1"/>
  <c r="H171" i="1"/>
  <c r="G171" i="1"/>
  <c r="D171" i="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H162" i="1"/>
  <c r="G162" i="1"/>
  <c r="D162" i="1"/>
  <c r="C162" i="1"/>
  <c r="G161" i="1"/>
  <c r="D161" i="1"/>
  <c r="H161" i="1" s="1"/>
  <c r="C161" i="1"/>
  <c r="C160" i="1"/>
  <c r="H158" i="1"/>
  <c r="G158" i="1"/>
  <c r="D158" i="1"/>
  <c r="C158" i="1"/>
  <c r="H157" i="1"/>
  <c r="D157" i="1"/>
  <c r="G157" i="1" s="1"/>
  <c r="C157" i="1"/>
  <c r="H156" i="1"/>
  <c r="G156" i="1"/>
  <c r="D156" i="1"/>
  <c r="C156" i="1"/>
  <c r="H155" i="1"/>
  <c r="D155" i="1"/>
  <c r="G155" i="1" s="1"/>
  <c r="C155" i="1"/>
  <c r="H154" i="1"/>
  <c r="G154" i="1"/>
  <c r="D154" i="1"/>
  <c r="C154" i="1"/>
  <c r="H153" i="1"/>
  <c r="D153" i="1"/>
  <c r="G153" i="1" s="1"/>
  <c r="C153" i="1"/>
  <c r="H152" i="1"/>
  <c r="G152" i="1"/>
  <c r="D152" i="1"/>
  <c r="C152" i="1"/>
  <c r="H151" i="1"/>
  <c r="G151" i="1"/>
  <c r="D151" i="1"/>
  <c r="C151" i="1"/>
  <c r="D150" i="1"/>
  <c r="H150" i="1" s="1"/>
  <c r="C150" i="1"/>
  <c r="D149" i="1"/>
  <c r="H149" i="1" s="1"/>
  <c r="C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G131" i="1"/>
  <c r="D131" i="1"/>
  <c r="H131" i="1" s="1"/>
  <c r="C131" i="1"/>
  <c r="C130" i="1"/>
  <c r="C129" i="1"/>
  <c r="H128" i="1"/>
  <c r="G128" i="1"/>
  <c r="D128" i="1"/>
  <c r="C128" i="1"/>
  <c r="H127" i="1"/>
  <c r="G127" i="1"/>
  <c r="D127" i="1"/>
  <c r="C127" i="1"/>
  <c r="H126" i="1"/>
  <c r="G126" i="1"/>
  <c r="D126" i="1"/>
  <c r="C126" i="1"/>
  <c r="H125" i="1"/>
  <c r="D125" i="1"/>
  <c r="G125" i="1" s="1"/>
  <c r="C125" i="1"/>
  <c r="C124" i="1"/>
  <c r="H123" i="1"/>
  <c r="D123" i="1"/>
  <c r="G123" i="1" s="1"/>
  <c r="C123" i="1"/>
  <c r="D122" i="1"/>
  <c r="H122" i="1" s="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G92" i="1"/>
  <c r="D92" i="1"/>
  <c r="C92" i="1"/>
  <c r="H91" i="1"/>
  <c r="G91" i="1"/>
  <c r="D91" i="1"/>
  <c r="C91" i="1"/>
  <c r="H90" i="1"/>
  <c r="G90" i="1"/>
  <c r="D90" i="1"/>
  <c r="C90" i="1"/>
  <c r="H89" i="1"/>
  <c r="G89" i="1"/>
  <c r="D89" i="1"/>
  <c r="C89" i="1"/>
  <c r="H88" i="1"/>
  <c r="G88" i="1"/>
  <c r="D88" i="1"/>
  <c r="C88"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D76" i="1"/>
  <c r="H76" i="1" s="1"/>
  <c r="C76" i="1"/>
  <c r="H75" i="1"/>
  <c r="G75" i="1"/>
  <c r="D75" i="1"/>
  <c r="C75"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3" i="9" l="1"/>
  <c r="B33" i="9" s="1"/>
  <c r="E32" i="9"/>
  <c r="B32" i="9" s="1"/>
  <c r="G1006" i="1"/>
  <c r="F19" i="5"/>
  <c r="H989" i="1"/>
  <c r="H1438" i="1"/>
  <c r="H1440" i="1"/>
  <c r="F215" i="9"/>
  <c r="E297" i="9"/>
  <c r="B297" i="9" s="1"/>
  <c r="E293" i="9"/>
  <c r="B293" i="9" s="1"/>
  <c r="E299" i="9"/>
  <c r="B299" i="9" s="1"/>
  <c r="G238" i="1"/>
  <c r="G220" i="1"/>
  <c r="G236" i="1"/>
  <c r="G237" i="1"/>
  <c r="G405" i="1"/>
  <c r="G289" i="1"/>
  <c r="G411" i="1"/>
  <c r="G412" i="1"/>
  <c r="G718" i="1"/>
  <c r="G713" i="1"/>
  <c r="F219" i="9"/>
  <c r="G703" i="1"/>
  <c r="E275" i="9"/>
  <c r="B275" i="9" s="1"/>
  <c r="G643" i="1"/>
  <c r="F652" i="4"/>
  <c r="G642" i="1"/>
  <c r="G645" i="1"/>
  <c r="G641" i="1"/>
  <c r="G378" i="1"/>
  <c r="H378" i="1"/>
  <c r="E363" i="4"/>
  <c r="D358" i="1" s="1"/>
  <c r="H358" i="1" s="1"/>
  <c r="F383" i="4"/>
  <c r="G364" i="1"/>
  <c r="G358" i="1"/>
  <c r="G351" i="1"/>
  <c r="G291" i="1"/>
  <c r="H413" i="1"/>
  <c r="G413" i="1"/>
  <c r="E273" i="9"/>
  <c r="B273" i="9" s="1"/>
  <c r="G288" i="1"/>
  <c r="G259" i="1"/>
  <c r="G260" i="1"/>
  <c r="G261" i="1"/>
  <c r="E70" i="9"/>
  <c r="B70" i="9" s="1"/>
  <c r="E68" i="9"/>
  <c r="B68" i="9" s="1"/>
  <c r="F252" i="4"/>
  <c r="G206" i="1"/>
  <c r="H206" i="1"/>
  <c r="F210" i="4"/>
  <c r="E196" i="4"/>
  <c r="D192" i="1" s="1"/>
  <c r="G191" i="1"/>
  <c r="G189" i="1"/>
  <c r="G188" i="1"/>
  <c r="G187" i="1"/>
  <c r="G184" i="1"/>
  <c r="G186" i="1"/>
  <c r="F223" i="9"/>
  <c r="B223" i="9"/>
  <c r="F188" i="4"/>
  <c r="F221" i="9"/>
  <c r="B221" i="9" s="1"/>
  <c r="E45" i="9"/>
  <c r="B45" i="9" s="1"/>
  <c r="B219" i="9"/>
  <c r="D173" i="1"/>
  <c r="G174" i="1"/>
  <c r="G172" i="1"/>
  <c r="G170" i="1"/>
  <c r="G169" i="1"/>
  <c r="G168" i="1"/>
  <c r="G167" i="1"/>
  <c r="F169" i="4"/>
  <c r="G165" i="1"/>
  <c r="G166" i="1"/>
  <c r="G164" i="1"/>
  <c r="G163" i="1"/>
  <c r="E41" i="9"/>
  <c r="B41" i="9" s="1"/>
  <c r="G160" i="1"/>
  <c r="H160" i="1"/>
  <c r="F164" i="4"/>
  <c r="E163" i="4"/>
  <c r="D159" i="1" s="1"/>
  <c r="F159" i="4"/>
  <c r="E152" i="4"/>
  <c r="D148" i="1" s="1"/>
  <c r="E40" i="9"/>
  <c r="B40" i="9" s="1"/>
  <c r="B218" i="9"/>
  <c r="G149" i="1"/>
  <c r="G150" i="1"/>
  <c r="F153" i="4"/>
  <c r="G135" i="1"/>
  <c r="G146" i="1"/>
  <c r="H129" i="1"/>
  <c r="G129" i="1"/>
  <c r="D130" i="1"/>
  <c r="F134" i="4"/>
  <c r="G124" i="1"/>
  <c r="H124" i="1"/>
  <c r="E124" i="4"/>
  <c r="D120" i="1" s="1"/>
  <c r="F128" i="4"/>
  <c r="D121" i="1"/>
  <c r="G122" i="1"/>
  <c r="F125" i="4"/>
  <c r="G102" i="1"/>
  <c r="H102" i="1"/>
  <c r="F106" i="4"/>
  <c r="F217" i="9"/>
  <c r="B217" i="9" s="1"/>
  <c r="D87" i="1"/>
  <c r="G93" i="1"/>
  <c r="H78" i="1"/>
  <c r="G78" i="1"/>
  <c r="G79" i="1"/>
  <c r="G81" i="1"/>
  <c r="F82" i="4"/>
  <c r="G76" i="1"/>
  <c r="G73" i="1"/>
  <c r="G74" i="1"/>
  <c r="F77" i="4"/>
  <c r="G46" i="1"/>
  <c r="H46" i="1"/>
  <c r="F50" i="4"/>
  <c r="F68" i="4"/>
  <c r="E6" i="4"/>
  <c r="D2" i="1" s="1"/>
  <c r="H1244" i="1"/>
  <c r="G1263" i="1"/>
  <c r="G1266" i="1"/>
  <c r="G1264" i="1"/>
  <c r="G1245" i="1"/>
  <c r="G1244" i="1"/>
  <c r="G1241" i="1"/>
  <c r="G1237" i="1"/>
  <c r="G1236" i="1"/>
  <c r="G1235" i="1"/>
  <c r="G1232" i="1"/>
  <c r="G1229" i="1"/>
  <c r="G1227" i="1"/>
  <c r="G1224" i="1"/>
  <c r="G1223" i="1"/>
  <c r="G1218" i="1"/>
  <c r="G1217" i="1"/>
  <c r="F239" i="5"/>
  <c r="G1216" i="1"/>
  <c r="E238" i="5"/>
  <c r="D1215" i="1" s="1"/>
  <c r="H1215" i="1" s="1"/>
  <c r="E308" i="9"/>
  <c r="B308" i="9" s="1"/>
  <c r="G1148" i="1"/>
  <c r="G1149" i="1"/>
  <c r="G1138" i="1"/>
  <c r="G1137" i="1"/>
  <c r="G1124" i="1"/>
  <c r="G1136" i="1"/>
  <c r="F146" i="5"/>
  <c r="E290" i="9"/>
  <c r="B290" i="9" s="1"/>
  <c r="G1054" i="1"/>
  <c r="G1047" i="1"/>
  <c r="G1048" i="1"/>
  <c r="G1050" i="1"/>
  <c r="F70" i="5"/>
  <c r="G1045" i="1"/>
  <c r="G1041" i="1"/>
  <c r="G1043" i="1"/>
  <c r="G1034" i="1"/>
  <c r="G1040" i="1"/>
  <c r="G1033" i="1"/>
  <c r="G1030" i="1"/>
  <c r="G1032" i="1"/>
  <c r="G1029" i="1"/>
  <c r="G1028" i="1"/>
  <c r="G1023" i="1"/>
  <c r="G1025" i="1"/>
  <c r="G1018" i="1"/>
  <c r="G1013" i="1"/>
  <c r="G1014" i="1"/>
  <c r="F35" i="5"/>
  <c r="E12" i="5"/>
  <c r="D990" i="1" s="1"/>
  <c r="H1007" i="1"/>
  <c r="G1007" i="1"/>
  <c r="F29" i="5"/>
  <c r="H997" i="1"/>
  <c r="G997" i="1"/>
  <c r="G991" i="1"/>
  <c r="F13" i="5"/>
  <c r="D986" i="1"/>
  <c r="F8" i="5"/>
  <c r="C1576" i="1"/>
  <c r="H1576" i="1" s="1"/>
  <c r="G1576" i="1"/>
  <c r="H1501" i="1"/>
  <c r="G1507" i="1"/>
  <c r="G1503" i="1"/>
  <c r="G1492" i="1"/>
  <c r="H1489" i="1"/>
  <c r="G1483" i="1"/>
  <c r="H1485" i="1"/>
  <c r="G1499" i="1"/>
  <c r="G1481" i="1"/>
  <c r="H1481" i="1"/>
  <c r="D1408" i="1"/>
  <c r="I27" i="3"/>
  <c r="D1416" i="1"/>
  <c r="F122" i="6"/>
  <c r="H30" i="3"/>
  <c r="C1453" i="1"/>
  <c r="G1454" i="1"/>
  <c r="D5" i="7"/>
  <c r="C1436" i="1" s="1"/>
  <c r="E5" i="7"/>
  <c r="D1437" i="1"/>
  <c r="H1437" i="1" s="1"/>
  <c r="E27" i="9"/>
  <c r="B27" i="9" s="1"/>
  <c r="B215" i="9"/>
  <c r="E295" i="9"/>
  <c r="B295" i="9" s="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I1440" i="1"/>
  <c r="J1445" i="1"/>
  <c r="H1448" i="1"/>
  <c r="G1448" i="1"/>
  <c r="J1448" i="1"/>
  <c r="H1452" i="1"/>
  <c r="G1452" i="1"/>
  <c r="I1452" i="1" s="1"/>
  <c r="J1452" i="1"/>
  <c r="I1459" i="1"/>
  <c r="I1462"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H1441" i="1"/>
  <c r="I1444" i="1"/>
  <c r="H1446" i="1"/>
  <c r="G1446" i="1"/>
  <c r="I1446" i="1" s="1"/>
  <c r="J1446" i="1"/>
  <c r="H1450" i="1"/>
  <c r="G1450" i="1"/>
  <c r="J1450" i="1"/>
  <c r="I1455" i="1"/>
  <c r="I1447" i="1"/>
  <c r="I1451" i="1"/>
  <c r="G1434" i="1"/>
  <c r="G1438" i="1"/>
  <c r="G1439" i="1"/>
  <c r="I1439" i="1" s="1"/>
  <c r="G1441" i="1"/>
  <c r="I1441" i="1" s="1"/>
  <c r="G1443" i="1"/>
  <c r="I1443" i="1" s="1"/>
  <c r="G1445" i="1"/>
  <c r="J1456" i="1"/>
  <c r="J1458" i="1"/>
  <c r="J1460" i="1"/>
  <c r="G1470" i="1"/>
  <c r="J1471" i="1"/>
  <c r="H1476" i="1"/>
  <c r="J1477" i="1"/>
  <c r="G1477" i="1"/>
  <c r="I1477" i="1" s="1"/>
  <c r="J1479" i="1"/>
  <c r="H1479" i="1"/>
  <c r="G1479" i="1"/>
  <c r="G1482" i="1"/>
  <c r="H1482" i="1"/>
  <c r="G1486" i="1"/>
  <c r="H1486" i="1"/>
  <c r="G1490" i="1"/>
  <c r="H1490" i="1"/>
  <c r="G1494" i="1"/>
  <c r="H1494" i="1"/>
  <c r="G1498" i="1"/>
  <c r="H1498" i="1"/>
  <c r="G1502" i="1"/>
  <c r="H1502" i="1"/>
  <c r="G1506" i="1"/>
  <c r="H1506" i="1"/>
  <c r="G1510" i="1"/>
  <c r="H1510" i="1"/>
  <c r="G1514" i="1"/>
  <c r="H1514" i="1"/>
  <c r="F133" i="4"/>
  <c r="F363" i="4"/>
  <c r="D237" i="5"/>
  <c r="H1445" i="1"/>
  <c r="G1456" i="1"/>
  <c r="I1456" i="1" s="1"/>
  <c r="G1458" i="1"/>
  <c r="I1458" i="1" s="1"/>
  <c r="G1460" i="1"/>
  <c r="I1460" i="1" s="1"/>
  <c r="G1463" i="1"/>
  <c r="I1463" i="1" s="1"/>
  <c r="I1465" i="1"/>
  <c r="I1467" i="1"/>
  <c r="J1472" i="1"/>
  <c r="G1472" i="1"/>
  <c r="I1472" i="1" s="1"/>
  <c r="H1473" i="1"/>
  <c r="J1474" i="1"/>
  <c r="G1474" i="1"/>
  <c r="I1474" i="1" s="1"/>
  <c r="H1475" i="1"/>
  <c r="E420" i="4"/>
  <c r="E528" i="4"/>
  <c r="F69" i="5"/>
  <c r="G310" i="9"/>
  <c r="E310" i="9" s="1"/>
  <c r="B310" i="9" s="1"/>
  <c r="F206" i="5"/>
  <c r="J1463" i="1"/>
  <c r="I1476"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F7" i="4"/>
  <c r="F421" i="4"/>
  <c r="D420" i="4"/>
  <c r="H307" i="9"/>
  <c r="E176" i="5"/>
  <c r="F5" i="6"/>
  <c r="H24" i="3"/>
  <c r="J1464" i="1"/>
  <c r="G1464" i="1"/>
  <c r="I1464" i="1" s="1"/>
  <c r="J1466" i="1"/>
  <c r="G1466" i="1"/>
  <c r="I1466" i="1" s="1"/>
  <c r="J1468" i="1"/>
  <c r="G1468" i="1"/>
  <c r="I1468" i="1" s="1"/>
  <c r="I1473" i="1"/>
  <c r="D44" i="4"/>
  <c r="D124" i="4"/>
  <c r="D152" i="4"/>
  <c r="D196" i="4"/>
  <c r="D299" i="4"/>
  <c r="D351" i="4"/>
  <c r="F460" i="4"/>
  <c r="F522" i="4"/>
  <c r="F574" i="4"/>
  <c r="D580" i="4"/>
  <c r="F632" i="4"/>
  <c r="E643" i="4"/>
  <c r="D637" i="1" s="1"/>
  <c r="D12" i="5"/>
  <c r="D78" i="5"/>
  <c r="D68" i="5" s="1"/>
  <c r="E289" i="9"/>
  <c r="B289" i="9" s="1"/>
  <c r="D134" i="5"/>
  <c r="D177" i="5"/>
  <c r="F207" i="5"/>
  <c r="F10" i="6"/>
  <c r="E35" i="6"/>
  <c r="D114" i="6"/>
  <c r="F130" i="6"/>
  <c r="D129" i="6"/>
  <c r="F91" i="4"/>
  <c r="D163" i="4"/>
  <c r="F231" i="4"/>
  <c r="E351" i="4"/>
  <c r="F603" i="4"/>
  <c r="E309" i="9"/>
  <c r="B309" i="9" s="1"/>
  <c r="D35" i="6"/>
  <c r="D141" i="6" s="1"/>
  <c r="D43" i="8"/>
  <c r="E87" i="5"/>
  <c r="D1065" i="1" s="1"/>
  <c r="D118" i="5"/>
  <c r="E141" i="6"/>
  <c r="F190" i="5"/>
  <c r="E245" i="5"/>
  <c r="D1222" i="1" s="1"/>
  <c r="H1222" i="1" s="1"/>
  <c r="E102" i="9"/>
  <c r="B102" i="9" s="1"/>
  <c r="B118" i="9"/>
  <c r="B126" i="9"/>
  <c r="B134" i="9"/>
  <c r="M213" i="9"/>
  <c r="G280" i="9"/>
  <c r="E280" i="9" s="1"/>
  <c r="B280" i="9" s="1"/>
  <c r="G279" i="9"/>
  <c r="E279" i="9" s="1"/>
  <c r="B279" i="9" s="1"/>
  <c r="G192" i="9"/>
  <c r="E192" i="9" s="1"/>
  <c r="G191" i="9"/>
  <c r="E191" i="9" s="1"/>
  <c r="B191" i="9" s="1"/>
  <c r="G190" i="9"/>
  <c r="E190" i="9" s="1"/>
  <c r="B190" i="9" s="1"/>
  <c r="G189" i="9"/>
  <c r="E189" i="9" s="1"/>
  <c r="B189" i="9" s="1"/>
  <c r="G188" i="9"/>
  <c r="E188" i="9" s="1"/>
  <c r="B188"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5" i="9"/>
  <c r="E185" i="9" s="1"/>
  <c r="B185" i="9" s="1"/>
  <c r="G166" i="9"/>
  <c r="H165" i="9"/>
  <c r="G186" i="9"/>
  <c r="E186" i="9" s="1"/>
  <c r="B186" i="9" s="1"/>
  <c r="G165" i="9"/>
  <c r="G164" i="9"/>
  <c r="E164" i="9" s="1"/>
  <c r="B164" i="9" s="1"/>
  <c r="G163" i="9"/>
  <c r="E163" i="9" s="1"/>
  <c r="B163" i="9" s="1"/>
  <c r="G162" i="9"/>
  <c r="E162" i="9" s="1"/>
  <c r="B162" i="9" s="1"/>
  <c r="G161" i="9"/>
  <c r="E161" i="9" s="1"/>
  <c r="B161" i="9" s="1"/>
  <c r="L213" i="9"/>
  <c r="F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87" i="9"/>
  <c r="E187" i="9" s="1"/>
  <c r="B187"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98" i="9"/>
  <c r="B98" i="9" s="1"/>
  <c r="B103" i="9"/>
  <c r="E106" i="9"/>
  <c r="B106" i="9" s="1"/>
  <c r="E110" i="9"/>
  <c r="B110" i="9" s="1"/>
  <c r="E114" i="9"/>
  <c r="B114" i="9" s="1"/>
  <c r="B122" i="9"/>
  <c r="B130" i="9"/>
  <c r="B138" i="9"/>
  <c r="D42" i="8"/>
  <c r="G312" i="9" s="1"/>
  <c r="E312" i="9" s="1"/>
  <c r="B213" i="9"/>
  <c r="B227" i="9"/>
  <c r="B259" i="9"/>
  <c r="B267" i="9"/>
  <c r="B283" i="9"/>
  <c r="B296" i="9"/>
  <c r="F220" i="9"/>
  <c r="B220" i="9" s="1"/>
  <c r="F228" i="9"/>
  <c r="B228" i="9" s="1"/>
  <c r="F236" i="9"/>
  <c r="B236" i="9" s="1"/>
  <c r="F244" i="9"/>
  <c r="B244" i="9" s="1"/>
  <c r="F252" i="9"/>
  <c r="B252" i="9" s="1"/>
  <c r="F260" i="9"/>
  <c r="B260" i="9" s="1"/>
  <c r="F268" i="9"/>
  <c r="B268" i="9" s="1"/>
  <c r="E281" i="9"/>
  <c r="B281" i="9" s="1"/>
  <c r="E286" i="9"/>
  <c r="B286" i="9" s="1"/>
  <c r="E298" i="9"/>
  <c r="B298" i="9" s="1"/>
  <c r="F216" i="9"/>
  <c r="B216" i="9" s="1"/>
  <c r="F224" i="9"/>
  <c r="B224" i="9" s="1"/>
  <c r="F232" i="9"/>
  <c r="B232" i="9" s="1"/>
  <c r="F240" i="9"/>
  <c r="B240" i="9" s="1"/>
  <c r="F248" i="9"/>
  <c r="B248" i="9" s="1"/>
  <c r="B253" i="9"/>
  <c r="F256" i="9"/>
  <c r="B256" i="9" s="1"/>
  <c r="F264" i="9"/>
  <c r="B264" i="9" s="1"/>
  <c r="B292" i="9"/>
  <c r="G1437" i="1" l="1"/>
  <c r="H173" i="1"/>
  <c r="G173" i="1"/>
  <c r="E151" i="4"/>
  <c r="G130" i="1"/>
  <c r="H130" i="1"/>
  <c r="H121" i="1"/>
  <c r="G121" i="1"/>
  <c r="H87" i="1"/>
  <c r="G87" i="1"/>
  <c r="I16" i="3"/>
  <c r="E412" i="4"/>
  <c r="D407" i="1" s="1"/>
  <c r="F238" i="5"/>
  <c r="G1215" i="1"/>
  <c r="E7" i="5"/>
  <c r="G986" i="1"/>
  <c r="H986" i="1"/>
  <c r="H29" i="3"/>
  <c r="H1453" i="1"/>
  <c r="G1453" i="1"/>
  <c r="G315" i="9"/>
  <c r="E315" i="9" s="1"/>
  <c r="B315" i="9" s="1"/>
  <c r="I29" i="3"/>
  <c r="D1436" i="1"/>
  <c r="F141" i="6"/>
  <c r="H28" i="3"/>
  <c r="C1435" i="1"/>
  <c r="H21" i="3"/>
  <c r="C1046" i="1"/>
  <c r="B312" i="9"/>
  <c r="E166" i="9"/>
  <c r="B166" i="9" s="1"/>
  <c r="H1065" i="1"/>
  <c r="G1065" i="1"/>
  <c r="F163" i="4"/>
  <c r="C159" i="1"/>
  <c r="F114" i="6"/>
  <c r="H27" i="3"/>
  <c r="C1408" i="1"/>
  <c r="G307" i="9"/>
  <c r="E307" i="9" s="1"/>
  <c r="B307" i="9" s="1"/>
  <c r="F177" i="5"/>
  <c r="D176" i="5"/>
  <c r="C1154" i="1"/>
  <c r="F580" i="4"/>
  <c r="C574" i="1"/>
  <c r="H21" i="9"/>
  <c r="G21" i="9"/>
  <c r="F152" i="4"/>
  <c r="D151" i="4"/>
  <c r="C148" i="1"/>
  <c r="E68" i="5"/>
  <c r="F245" i="5"/>
  <c r="E165" i="9"/>
  <c r="B165" i="9" s="1"/>
  <c r="B192" i="9"/>
  <c r="I25" i="3"/>
  <c r="D1329" i="1"/>
  <c r="F134" i="5"/>
  <c r="C1112" i="1"/>
  <c r="D7" i="5"/>
  <c r="F12" i="5"/>
  <c r="C990" i="1"/>
  <c r="F351" i="4"/>
  <c r="D350" i="4"/>
  <c r="C346" i="1"/>
  <c r="F124" i="4"/>
  <c r="C120" i="1"/>
  <c r="I22" i="3"/>
  <c r="D1153" i="1"/>
  <c r="F643" i="4"/>
  <c r="E639" i="4"/>
  <c r="H23" i="3"/>
  <c r="C1214" i="1"/>
  <c r="I28" i="3"/>
  <c r="D1435" i="1"/>
  <c r="I35" i="3"/>
  <c r="C1518" i="1"/>
  <c r="E350" i="4"/>
  <c r="D346" i="1"/>
  <c r="F129" i="6"/>
  <c r="C1423" i="1"/>
  <c r="H637" i="1"/>
  <c r="G637" i="1"/>
  <c r="D528" i="4"/>
  <c r="F299" i="4"/>
  <c r="D298" i="4"/>
  <c r="C294" i="1"/>
  <c r="F44" i="4"/>
  <c r="C40" i="1"/>
  <c r="E636" i="4"/>
  <c r="D630" i="1" s="1"/>
  <c r="D522" i="1"/>
  <c r="I1450" i="1"/>
  <c r="K1450" i="9"/>
  <c r="G313" i="9"/>
  <c r="E313" i="9" s="1"/>
  <c r="B313" i="9" s="1"/>
  <c r="I34" i="3"/>
  <c r="C1517" i="1"/>
  <c r="H19" i="9"/>
  <c r="E19" i="9" s="1"/>
  <c r="B19" i="9" s="1"/>
  <c r="F118" i="5"/>
  <c r="C1096" i="1"/>
  <c r="F35" i="6"/>
  <c r="H25" i="3"/>
  <c r="C1329" i="1"/>
  <c r="F78" i="5"/>
  <c r="C1056" i="1"/>
  <c r="F196" i="4"/>
  <c r="C192" i="1"/>
  <c r="E237" i="5"/>
  <c r="E175" i="5" s="1"/>
  <c r="D1152" i="1" s="1"/>
  <c r="G317" i="9"/>
  <c r="E317" i="9" s="1"/>
  <c r="D635" i="4"/>
  <c r="F420" i="4"/>
  <c r="C414" i="1"/>
  <c r="D6" i="4"/>
  <c r="E635" i="4"/>
  <c r="D629" i="1" s="1"/>
  <c r="D414" i="1"/>
  <c r="I1479" i="1"/>
  <c r="I1448" i="1"/>
  <c r="G1222" i="1"/>
  <c r="D147" i="1" l="1"/>
  <c r="I17" i="3"/>
  <c r="E289" i="4"/>
  <c r="E21" i="9"/>
  <c r="B21" i="9" s="1"/>
  <c r="D985" i="1"/>
  <c r="I20" i="3"/>
  <c r="E314" i="9"/>
  <c r="I10" i="3" s="1"/>
  <c r="G1436" i="1"/>
  <c r="H1436" i="1"/>
  <c r="F298" i="4"/>
  <c r="D407" i="4"/>
  <c r="C293" i="1"/>
  <c r="E408" i="4"/>
  <c r="D403" i="1" s="1"/>
  <c r="D345" i="1"/>
  <c r="E407" i="4"/>
  <c r="D402" i="1" s="1"/>
  <c r="H990" i="1"/>
  <c r="G990" i="1"/>
  <c r="H148" i="1"/>
  <c r="G148" i="1"/>
  <c r="F176" i="5"/>
  <c r="D175" i="5"/>
  <c r="H22" i="3"/>
  <c r="C1153" i="1"/>
  <c r="E311" i="9"/>
  <c r="H1435" i="1"/>
  <c r="G1435" i="1"/>
  <c r="E316" i="9"/>
  <c r="B317" i="9"/>
  <c r="H192" i="1"/>
  <c r="G192" i="1"/>
  <c r="H1329" i="1"/>
  <c r="G1329" i="1"/>
  <c r="H9" i="3"/>
  <c r="G40" i="1"/>
  <c r="H40" i="1"/>
  <c r="H1423" i="1"/>
  <c r="G1423" i="1"/>
  <c r="G1518" i="1"/>
  <c r="H1518" i="1"/>
  <c r="G1214" i="1"/>
  <c r="H346" i="1"/>
  <c r="G346" i="1"/>
  <c r="D289" i="4"/>
  <c r="F151" i="4"/>
  <c r="H17" i="3"/>
  <c r="C147" i="1"/>
  <c r="H574" i="1"/>
  <c r="G574" i="1"/>
  <c r="D290" i="4"/>
  <c r="D412" i="4"/>
  <c r="F6" i="4"/>
  <c r="H16" i="3"/>
  <c r="C2" i="1"/>
  <c r="H414" i="1"/>
  <c r="G414" i="1"/>
  <c r="H1056" i="1"/>
  <c r="G1056" i="1"/>
  <c r="H1517" i="1"/>
  <c r="G1517" i="1"/>
  <c r="H11" i="3"/>
  <c r="D636" i="4"/>
  <c r="F528" i="4"/>
  <c r="C522" i="1"/>
  <c r="D633" i="1"/>
  <c r="D408" i="4"/>
  <c r="F350" i="4"/>
  <c r="C345" i="1"/>
  <c r="F7" i="5"/>
  <c r="D6" i="5"/>
  <c r="H20" i="3"/>
  <c r="C985" i="1"/>
  <c r="G159" i="1"/>
  <c r="H159" i="1"/>
  <c r="F635" i="4"/>
  <c r="C629" i="1"/>
  <c r="I23" i="3"/>
  <c r="D1214" i="1"/>
  <c r="H1214" i="1" s="1"/>
  <c r="H1096" i="1"/>
  <c r="G1096" i="1"/>
  <c r="H294" i="1"/>
  <c r="G294" i="1"/>
  <c r="F237" i="5"/>
  <c r="H120" i="1"/>
  <c r="G120" i="1"/>
  <c r="H1112" i="1"/>
  <c r="G1112" i="1"/>
  <c r="I21" i="3"/>
  <c r="D1046" i="1"/>
  <c r="H1046" i="1" s="1"/>
  <c r="E6" i="5"/>
  <c r="H1154" i="1"/>
  <c r="G1154" i="1"/>
  <c r="H1408" i="1"/>
  <c r="G1408" i="1"/>
  <c r="F68" i="5"/>
  <c r="D285" i="1" l="1"/>
  <c r="E290" i="4"/>
  <c r="D286" i="1" s="1"/>
  <c r="E291" i="4"/>
  <c r="D287" i="1" s="1"/>
  <c r="E413" i="4"/>
  <c r="H278" i="9"/>
  <c r="D984" i="1"/>
  <c r="F636" i="4"/>
  <c r="C630" i="1"/>
  <c r="G2" i="1"/>
  <c r="H2" i="1"/>
  <c r="C286" i="1"/>
  <c r="K3" i="9"/>
  <c r="I9" i="3"/>
  <c r="F175" i="5"/>
  <c r="C1152" i="1"/>
  <c r="H629" i="1"/>
  <c r="G629" i="1"/>
  <c r="H345" i="1"/>
  <c r="G345" i="1"/>
  <c r="D291" i="4"/>
  <c r="F289" i="4"/>
  <c r="D413" i="4"/>
  <c r="C285" i="1"/>
  <c r="H293" i="1"/>
  <c r="G293" i="1"/>
  <c r="N3" i="9"/>
  <c r="I11" i="3"/>
  <c r="H522" i="1"/>
  <c r="G522" i="1"/>
  <c r="G1046" i="1"/>
  <c r="H147" i="1"/>
  <c r="G147" i="1"/>
  <c r="H1153" i="1"/>
  <c r="G1153" i="1"/>
  <c r="F407" i="4"/>
  <c r="C402" i="1"/>
  <c r="H985" i="1"/>
  <c r="G985" i="1"/>
  <c r="G284" i="9"/>
  <c r="E284" i="9" s="1"/>
  <c r="B284" i="9" s="1"/>
  <c r="G278" i="9"/>
  <c r="F6" i="5"/>
  <c r="C984" i="1"/>
  <c r="F408" i="4"/>
  <c r="C403" i="1"/>
  <c r="D639" i="4"/>
  <c r="D414" i="4"/>
  <c r="F412" i="4"/>
  <c r="C407" i="1"/>
  <c r="E414" i="4" l="1"/>
  <c r="D409" i="1" s="1"/>
  <c r="E640" i="4"/>
  <c r="E415" i="4"/>
  <c r="D410" i="1" s="1"/>
  <c r="D408" i="1"/>
  <c r="F290" i="4"/>
  <c r="E278" i="9"/>
  <c r="B278" i="9" s="1"/>
  <c r="C409" i="1"/>
  <c r="H8" i="3"/>
  <c r="H984" i="1"/>
  <c r="G984" i="1"/>
  <c r="D640" i="4"/>
  <c r="D415" i="4"/>
  <c r="F413" i="4"/>
  <c r="C408" i="1"/>
  <c r="D641" i="4"/>
  <c r="F639" i="4"/>
  <c r="C633" i="1"/>
  <c r="H1152" i="1"/>
  <c r="G1152" i="1"/>
  <c r="H286" i="1"/>
  <c r="G286" i="1"/>
  <c r="H407" i="1"/>
  <c r="G407" i="1"/>
  <c r="H403" i="1"/>
  <c r="G403" i="1"/>
  <c r="H402" i="1"/>
  <c r="G402" i="1"/>
  <c r="F291" i="4"/>
  <c r="C287" i="1"/>
  <c r="H630" i="1"/>
  <c r="G630" i="1"/>
  <c r="H285" i="1"/>
  <c r="G285" i="1"/>
  <c r="F414" i="4" l="1"/>
  <c r="E642" i="4"/>
  <c r="E641" i="4"/>
  <c r="F641" i="4" s="1"/>
  <c r="D634" i="1"/>
  <c r="E277" i="9"/>
  <c r="H633" i="1"/>
  <c r="G633" i="1"/>
  <c r="M3" i="9"/>
  <c r="I8" i="3"/>
  <c r="F415" i="4"/>
  <c r="C410" i="1"/>
  <c r="H287" i="1"/>
  <c r="G287" i="1"/>
  <c r="C635" i="1"/>
  <c r="D642" i="4"/>
  <c r="F640" i="4"/>
  <c r="C634" i="1"/>
  <c r="H409" i="1"/>
  <c r="G409" i="1"/>
  <c r="H408" i="1"/>
  <c r="G408" i="1"/>
  <c r="D635" i="1" l="1"/>
  <c r="E645" i="4"/>
  <c r="E646" i="4"/>
  <c r="D636" i="1"/>
  <c r="H410" i="1"/>
  <c r="G410" i="1"/>
  <c r="H634" i="1"/>
  <c r="G634" i="1"/>
  <c r="H635" i="1"/>
  <c r="G635" i="1"/>
  <c r="F642" i="4"/>
  <c r="D646" i="4"/>
  <c r="C636" i="1"/>
  <c r="D645" i="4"/>
  <c r="D640" i="1" l="1"/>
  <c r="I19" i="3"/>
  <c r="I18" i="3"/>
  <c r="D639" i="1"/>
  <c r="F646" i="4"/>
  <c r="H19" i="3"/>
  <c r="C640" i="1"/>
  <c r="F645" i="4"/>
  <c r="H18" i="3"/>
  <c r="C639" i="1"/>
  <c r="G276" i="9"/>
  <c r="E276" i="9" s="1"/>
  <c r="B276" i="9" s="1"/>
  <c r="H636" i="1"/>
  <c r="G636" i="1"/>
  <c r="H7" i="3" l="1"/>
  <c r="J3" i="9" s="1"/>
  <c r="H640" i="1"/>
  <c r="G640" i="1"/>
  <c r="H639" i="1"/>
  <c r="G639" i="1"/>
  <c r="G274" i="9" l="1"/>
  <c r="L272" i="9"/>
  <c r="H274" i="9"/>
  <c r="M272" i="9"/>
  <c r="H18" i="9"/>
  <c r="G18" i="9"/>
  <c r="J7" i="9"/>
  <c r="I12" i="9"/>
  <c r="J8" i="9"/>
  <c r="G15" i="9"/>
  <c r="K8" i="9"/>
  <c r="J13" i="9"/>
  <c r="K9" i="9"/>
  <c r="L15" i="9"/>
  <c r="I8" i="9"/>
  <c r="M15" i="9"/>
  <c r="I9" i="9"/>
  <c r="H16" i="9"/>
  <c r="J9" i="9"/>
  <c r="H15" i="9"/>
  <c r="K5" i="9"/>
  <c r="J10" i="9"/>
  <c r="M16" i="9"/>
  <c r="H17" i="9"/>
  <c r="I13" i="9"/>
  <c r="K10" i="9"/>
  <c r="G16" i="9"/>
  <c r="I5" i="9"/>
  <c r="K11" i="9"/>
  <c r="J17" i="9"/>
  <c r="J5" i="9"/>
  <c r="L16" i="9"/>
  <c r="J6" i="9"/>
  <c r="I11" i="9"/>
  <c r="K6" i="9"/>
  <c r="J11" i="9"/>
  <c r="I17" i="9"/>
  <c r="K7" i="9"/>
  <c r="J12" i="9"/>
  <c r="I6" i="9"/>
  <c r="K12" i="9"/>
  <c r="G17" i="9"/>
  <c r="I7" i="9"/>
  <c r="K13" i="9"/>
  <c r="E18" i="9" l="1"/>
  <c r="B18" i="9" s="1"/>
  <c r="F272" i="9"/>
  <c r="E274" i="9"/>
  <c r="E20" i="9" s="1"/>
  <c r="I7" i="3" s="1"/>
  <c r="F16" i="9"/>
  <c r="E17" i="9"/>
  <c r="B17" i="9" s="1"/>
  <c r="F15" i="9"/>
  <c r="E15" i="9"/>
  <c r="E8" i="9"/>
  <c r="B8" i="9" s="1"/>
  <c r="E6" i="9"/>
  <c r="B6" i="9" s="1"/>
  <c r="E5" i="9"/>
  <c r="B5" i="9" s="1"/>
  <c r="E11" i="9"/>
  <c r="B11" i="9" s="1"/>
  <c r="E12" i="9"/>
  <c r="B12" i="9" s="1"/>
  <c r="E7" i="9"/>
  <c r="B7" i="9" s="1"/>
  <c r="E16" i="9"/>
  <c r="B272" i="9"/>
  <c r="F20" i="9"/>
  <c r="E10" i="9"/>
  <c r="B10" i="9" s="1"/>
  <c r="E13" i="9"/>
  <c r="B13" i="9" s="1"/>
  <c r="E9" i="9"/>
  <c r="B9" i="9" s="1"/>
  <c r="B274" i="9"/>
  <c r="B15" i="9" l="1"/>
  <c r="E14" i="9"/>
  <c r="B16" i="9"/>
  <c r="F14" i="9"/>
  <c r="F3" i="9" s="1"/>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<sst xmlns="http://schemas.openxmlformats.org/spreadsheetml/2006/main" count="4369" uniqueCount="3421">
  <si>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</si>
  <si>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</si>
  <si>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</si>
  <si>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</si>
  <si>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</si>
  <si>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</si>
  <si>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</si>
  <si>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</si>
  <si>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</si>
  <si>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</si>
  <si>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</si>
  <si>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</si>
  <si>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</si>
  <si>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</si>
  <si>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</si>
  <si>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</si>
  <si>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</si>
  <si>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</si>
  <si>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</si>
  <si>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</si>
  <si>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</si>
  <si>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</si>
  <si>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</si>
  <si>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</si>
  <si>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</si>
  <si>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</si>
  <si>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</si>
  <si>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</si>
  <si>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</si>
  <si>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</si>
  <si>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</si>
  <si>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VELEUČILIŠTE U VIROVITICI</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</si>
  <si>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</si>
  <si>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</si>
  <si>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</si>
  <si>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</si>
  <si>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</si>
  <si>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</si>
  <si>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</si>
  <si>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</si>
  <si>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</si>
  <si>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</si>
  <si>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</si>
  <si>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</si>
  <si>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</si>
  <si>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</si>
  <si>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</si>
  <si>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</si>
  <si>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</si>
  <si>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42993 - VELEUČILIŠTE U VIROVITICI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</si>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</sst>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1299727.44</v>
      </c>
      <c r="D2" s="6">
        <f>'PR-RAS'!E6</f>
        <v>1424296.73</v>
      </c>
      <c r="E2" s="6">
        <v>0</v>
      </c>
      <c r="F2" s="6">
        <v>0</v>
      </c>
      <c r="G2" s="7">
        <f t="shared" ref="G2:G264" si="0">(B2/1000)*(C2*1+D2*2)</f>
        <v>4148.3208999999997</v>
      </c>
      <c r="H2" s="7">
        <f t="shared" ref="H2:H264" si="1">ABS(C2-ROUND(C2,0))+ABS(D2-ROUND(D2,0))</f>
        <v>0.7099999999627471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109094.85</v>
      </c>
      <c r="D46" s="1">
        <f>'PR-RAS'!E50</f>
        <v>97875.260000000009</v>
      </c>
      <c r="E46" s="1">
        <v>0</v>
      </c>
      <c r="F46" s="1">
        <v>0</v>
      </c>
      <c r="G46" s="2">
        <f t="shared" si="0"/>
        <v>13718.041649999999</v>
      </c>
      <c r="H46" s="2">
        <f t="shared" si="1"/>
        <v>0.41000000000349246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38157.81</v>
      </c>
      <c r="D64" s="1">
        <f>'PR-RAS'!E68</f>
        <v>34270</v>
      </c>
      <c r="E64" s="1">
        <v>0</v>
      </c>
      <c r="F64" s="1">
        <v>0</v>
      </c>
      <c r="G64" s="2">
        <f t="shared" si="0"/>
        <v>6721.9620299999997</v>
      </c>
      <c r="H64" s="2">
        <f t="shared" si="1"/>
        <v>0.19000000000232831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38157.81</v>
      </c>
      <c r="D65" s="1">
        <f>'PR-RAS'!E69</f>
        <v>34270</v>
      </c>
      <c r="E65" s="1">
        <v>0</v>
      </c>
      <c r="F65" s="1">
        <v>0</v>
      </c>
      <c r="G65" s="2">
        <f t="shared" si="0"/>
        <v>6828.6598400000003</v>
      </c>
      <c r="H65" s="2">
        <f t="shared" si="1"/>
        <v>0.19000000000232831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70937.040000000008</v>
      </c>
      <c r="D73" s="1">
        <f>'PR-RAS'!E77</f>
        <v>63605.26</v>
      </c>
      <c r="E73" s="1">
        <v>0</v>
      </c>
      <c r="F73" s="1">
        <v>0</v>
      </c>
      <c r="G73" s="2">
        <f t="shared" si="0"/>
        <v>14266.624319999999</v>
      </c>
      <c r="H73" s="2">
        <f t="shared" si="1"/>
        <v>0.30000000001018634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23863.56</v>
      </c>
      <c r="D74" s="1">
        <f>'PR-RAS'!E78</f>
        <v>28904.080000000002</v>
      </c>
      <c r="E74" s="1">
        <v>0</v>
      </c>
      <c r="F74" s="1">
        <v>0</v>
      </c>
      <c r="G74" s="2">
        <f t="shared" si="0"/>
        <v>5962.0355599999994</v>
      </c>
      <c r="H74" s="2">
        <f t="shared" si="1"/>
        <v>0.52000000000043656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47073.48</v>
      </c>
      <c r="D76" s="1">
        <f>'PR-RAS'!E80</f>
        <v>34701.18</v>
      </c>
      <c r="E76" s="1">
        <v>0</v>
      </c>
      <c r="F76" s="1">
        <v>0</v>
      </c>
      <c r="G76" s="2">
        <f t="shared" si="0"/>
        <v>8735.6880000000001</v>
      </c>
      <c r="H76" s="2">
        <f t="shared" si="1"/>
        <v>0.66000000000349246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733.98</v>
      </c>
      <c r="D78" s="1">
        <f>'PR-RAS'!E82</f>
        <v>498.67999999999995</v>
      </c>
      <c r="E78" s="1">
        <v>0</v>
      </c>
      <c r="F78" s="1">
        <v>0</v>
      </c>
      <c r="G78" s="2">
        <f t="shared" si="0"/>
        <v>133.31317999999999</v>
      </c>
      <c r="H78" s="2">
        <f t="shared" si="1"/>
        <v>0.34000000000003183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5.2</v>
      </c>
      <c r="D79" s="1">
        <f>'PR-RAS'!E83</f>
        <v>3.59</v>
      </c>
      <c r="E79" s="1">
        <v>0</v>
      </c>
      <c r="F79" s="1">
        <v>0</v>
      </c>
      <c r="G79" s="2">
        <f t="shared" si="0"/>
        <v>0.96563999999999994</v>
      </c>
      <c r="H79" s="2">
        <f t="shared" si="1"/>
        <v>0.61000000000000032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3.97</v>
      </c>
      <c r="D81" s="1">
        <f>'PR-RAS'!E85</f>
        <v>3.59</v>
      </c>
      <c r="E81" s="1">
        <v>0</v>
      </c>
      <c r="F81" s="1">
        <v>0</v>
      </c>
      <c r="G81" s="2">
        <f t="shared" si="0"/>
        <v>0.89200000000000002</v>
      </c>
      <c r="H81" s="2">
        <f t="shared" si="1"/>
        <v>0.43999999999999995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1.23</v>
      </c>
      <c r="D83" s="1">
        <f>'PR-RAS'!E87</f>
        <v>0</v>
      </c>
      <c r="E83" s="1">
        <v>0</v>
      </c>
      <c r="F83" s="1">
        <v>0</v>
      </c>
      <c r="G83" s="2">
        <f t="shared" si="0"/>
        <v>0.10086000000000001</v>
      </c>
      <c r="H83" s="2">
        <f t="shared" si="1"/>
        <v>0.22999999999999998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728.78</v>
      </c>
      <c r="D87" s="1">
        <f>'PR-RAS'!E91</f>
        <v>495.09</v>
      </c>
      <c r="E87" s="1">
        <v>0</v>
      </c>
      <c r="F87" s="1">
        <v>0</v>
      </c>
      <c r="G87" s="2">
        <f t="shared" si="0"/>
        <v>147.83055999999999</v>
      </c>
      <c r="H87" s="2">
        <f t="shared" si="1"/>
        <v>0.31000000000000227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728.78</v>
      </c>
      <c r="D93" s="1">
        <f>'PR-RAS'!E97</f>
        <v>495.09</v>
      </c>
      <c r="E93" s="1">
        <v>0</v>
      </c>
      <c r="F93" s="1">
        <v>0</v>
      </c>
      <c r="G93" s="2">
        <f t="shared" si="0"/>
        <v>158.14431999999999</v>
      </c>
      <c r="H93" s="2">
        <f t="shared" si="1"/>
        <v>0.31000000000000227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139681.26999999999</v>
      </c>
      <c r="D102" s="1">
        <f>'PR-RAS'!E106</f>
        <v>140362.95000000001</v>
      </c>
      <c r="E102" s="1">
        <v>0</v>
      </c>
      <c r="F102" s="1">
        <v>0</v>
      </c>
      <c r="G102" s="2">
        <f t="shared" si="0"/>
        <v>42461.12417000001</v>
      </c>
      <c r="H102" s="2">
        <f t="shared" si="1"/>
        <v>0.31999999997788109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139681.26999999999</v>
      </c>
      <c r="D108" s="1">
        <f>'PR-RAS'!E112</f>
        <v>140362.95000000001</v>
      </c>
      <c r="E108" s="1">
        <v>0</v>
      </c>
      <c r="F108" s="1">
        <v>0</v>
      </c>
      <c r="G108" s="2">
        <f t="shared" si="0"/>
        <v>44983.567190000002</v>
      </c>
      <c r="H108" s="2">
        <f t="shared" si="1"/>
        <v>0.31999999997788109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139681.26999999999</v>
      </c>
      <c r="D113" s="1">
        <f>'PR-RAS'!E117</f>
        <v>140362.95000000001</v>
      </c>
      <c r="E113" s="1">
        <v>0</v>
      </c>
      <c r="F113" s="1">
        <v>0</v>
      </c>
      <c r="G113" s="2">
        <f t="shared" si="0"/>
        <v>47085.603040000009</v>
      </c>
      <c r="H113" s="2">
        <f t="shared" si="1"/>
        <v>0.31999999997788109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77154.98</v>
      </c>
      <c r="D120" s="1">
        <f>'PR-RAS'!E124</f>
        <v>47002.8</v>
      </c>
      <c r="E120" s="1">
        <v>0</v>
      </c>
      <c r="F120" s="1">
        <v>0</v>
      </c>
      <c r="G120" s="2">
        <f t="shared" si="0"/>
        <v>20368.10902</v>
      </c>
      <c r="H120" s="2">
        <f t="shared" si="1"/>
        <v>0.22000000000116415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74182.539999999994</v>
      </c>
      <c r="D121" s="1">
        <f>'PR-RAS'!E125</f>
        <v>46855.48</v>
      </c>
      <c r="E121" s="1">
        <v>0</v>
      </c>
      <c r="F121" s="1">
        <v>0</v>
      </c>
      <c r="G121" s="2">
        <f t="shared" si="0"/>
        <v>20147.219999999998</v>
      </c>
      <c r="H121" s="2">
        <f t="shared" si="1"/>
        <v>0.94000000000960426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7938.26</v>
      </c>
      <c r="D122" s="1">
        <f>'PR-RAS'!E126</f>
        <v>4938.72</v>
      </c>
      <c r="E122" s="1">
        <v>0</v>
      </c>
      <c r="F122" s="1">
        <v>0</v>
      </c>
      <c r="G122" s="2">
        <f t="shared" si="0"/>
        <v>2155.6997000000001</v>
      </c>
      <c r="H122" s="2">
        <f t="shared" si="1"/>
        <v>0.53999999999996362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66244.28</v>
      </c>
      <c r="D123" s="1">
        <f>'PR-RAS'!E127</f>
        <v>41916.76</v>
      </c>
      <c r="E123" s="1">
        <v>0</v>
      </c>
      <c r="F123" s="1">
        <v>0</v>
      </c>
      <c r="G123" s="2">
        <f t="shared" si="0"/>
        <v>18309.491599999998</v>
      </c>
      <c r="H123" s="2">
        <f t="shared" si="1"/>
        <v>0.51999999999679858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2972.44</v>
      </c>
      <c r="D124" s="1">
        <f>'PR-RAS'!E128</f>
        <v>147.32</v>
      </c>
      <c r="E124" s="1">
        <v>0</v>
      </c>
      <c r="F124" s="1">
        <v>0</v>
      </c>
      <c r="G124" s="2">
        <f t="shared" si="0"/>
        <v>401.85084000000001</v>
      </c>
      <c r="H124" s="2">
        <f t="shared" si="1"/>
        <v>0.76000000000004775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2972.44</v>
      </c>
      <c r="D125" s="1">
        <f>'PR-RAS'!E129</f>
        <v>147.32</v>
      </c>
      <c r="E125" s="1">
        <v>0</v>
      </c>
      <c r="F125" s="1">
        <v>0</v>
      </c>
      <c r="G125" s="2">
        <f t="shared" si="0"/>
        <v>405.11791999999997</v>
      </c>
      <c r="H125" s="2">
        <f t="shared" si="1"/>
        <v>0.76000000000004775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973062.36</v>
      </c>
      <c r="D129" s="1">
        <f>'PR-RAS'!E133</f>
        <v>1134607.51</v>
      </c>
      <c r="E129" s="1">
        <v>0</v>
      </c>
      <c r="F129" s="1">
        <v>0</v>
      </c>
      <c r="G129" s="2">
        <f t="shared" si="0"/>
        <v>415011.50464</v>
      </c>
      <c r="H129" s="2">
        <f t="shared" si="1"/>
        <v>0.84999999997671694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973062.36</v>
      </c>
      <c r="D130" s="1">
        <f>'PR-RAS'!E134</f>
        <v>1134607.51</v>
      </c>
      <c r="E130" s="1">
        <v>0</v>
      </c>
      <c r="F130" s="1">
        <v>0</v>
      </c>
      <c r="G130" s="2">
        <f t="shared" si="0"/>
        <v>418253.78201999998</v>
      </c>
      <c r="H130" s="2">
        <f t="shared" si="1"/>
        <v>0.84999999997671694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973062.36</v>
      </c>
      <c r="D131" s="1">
        <f>'PR-RAS'!E135</f>
        <v>1134607.51</v>
      </c>
      <c r="E131" s="1">
        <v>0</v>
      </c>
      <c r="F131" s="1">
        <v>0</v>
      </c>
      <c r="G131" s="2">
        <f t="shared" si="0"/>
        <v>421496.05940000003</v>
      </c>
      <c r="H131" s="2">
        <f t="shared" si="1"/>
        <v>0.84999999997671694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3949.53</v>
      </c>
      <c r="E135" s="1">
        <v>0</v>
      </c>
      <c r="F135" s="1">
        <v>0</v>
      </c>
      <c r="G135" s="2">
        <f t="shared" si="0"/>
        <v>1058.4740400000001</v>
      </c>
      <c r="H135" s="2">
        <f t="shared" si="1"/>
        <v>0.46999999999979991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3949.53</v>
      </c>
      <c r="E146" s="1">
        <v>0</v>
      </c>
      <c r="F146" s="1">
        <v>0</v>
      </c>
      <c r="G146" s="2">
        <f t="shared" si="0"/>
        <v>1145.3636999999999</v>
      </c>
      <c r="H146" s="2">
        <f t="shared" si="1"/>
        <v>0.46999999999979991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1229095.18</v>
      </c>
      <c r="D147" s="1">
        <f>'PR-RAS'!E151</f>
        <v>1362774.3099999998</v>
      </c>
      <c r="E147" s="1">
        <v>0</v>
      </c>
      <c r="F147" s="1">
        <v>0</v>
      </c>
      <c r="G147" s="2">
        <f t="shared" si="0"/>
        <v>577377.99479999999</v>
      </c>
      <c r="H147" s="2">
        <f t="shared" si="1"/>
        <v>0.48999999975785613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861137.16999999993</v>
      </c>
      <c r="D148" s="1">
        <f>'PR-RAS'!E152</f>
        <v>1041111.2</v>
      </c>
      <c r="E148" s="1">
        <v>0</v>
      </c>
      <c r="F148" s="1">
        <v>0</v>
      </c>
      <c r="G148" s="2">
        <f t="shared" si="0"/>
        <v>432673.85678999993</v>
      </c>
      <c r="H148" s="2">
        <f t="shared" si="1"/>
        <v>0.36999999987892807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708402.33</v>
      </c>
      <c r="D149" s="1">
        <f>'PR-RAS'!E153</f>
        <v>851019.58</v>
      </c>
      <c r="E149" s="1">
        <v>0</v>
      </c>
      <c r="F149" s="1">
        <v>0</v>
      </c>
      <c r="G149" s="2">
        <f t="shared" si="0"/>
        <v>356745.34051999997</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704714.11</v>
      </c>
      <c r="D150" s="1">
        <f>'PR-RAS'!E154</f>
        <v>849834.62</v>
      </c>
      <c r="E150" s="1">
        <v>0</v>
      </c>
      <c r="F150" s="1">
        <v>0</v>
      </c>
      <c r="G150" s="2">
        <f t="shared" si="0"/>
        <v>358253.11914999998</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3688.22</v>
      </c>
      <c r="D153" s="1">
        <f>'PR-RAS'!E157</f>
        <v>1184.96</v>
      </c>
      <c r="E153" s="1">
        <v>0</v>
      </c>
      <c r="F153" s="1">
        <v>0</v>
      </c>
      <c r="G153" s="2">
        <f t="shared" si="0"/>
        <v>920.83727999999985</v>
      </c>
      <c r="H153" s="2">
        <f t="shared" si="1"/>
        <v>0.25999999999976353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35145.589999999997</v>
      </c>
      <c r="D154" s="1">
        <f>'PR-RAS'!E158</f>
        <v>49403.81</v>
      </c>
      <c r="E154" s="1">
        <v>0</v>
      </c>
      <c r="F154" s="1">
        <v>0</v>
      </c>
      <c r="G154" s="2">
        <f t="shared" si="0"/>
        <v>20494.841129999997</v>
      </c>
      <c r="H154" s="2">
        <f t="shared" si="1"/>
        <v>0.60000000000582077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117589.25</v>
      </c>
      <c r="D155" s="1">
        <f>'PR-RAS'!E159</f>
        <v>140687.81</v>
      </c>
      <c r="E155" s="1">
        <v>0</v>
      </c>
      <c r="F155" s="1">
        <v>0</v>
      </c>
      <c r="G155" s="2">
        <f t="shared" si="0"/>
        <v>61440.589979999997</v>
      </c>
      <c r="H155" s="2">
        <f t="shared" si="1"/>
        <v>0.44000000000232831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117500.13</v>
      </c>
      <c r="D157" s="1">
        <f>'PR-RAS'!E161</f>
        <v>140687.81</v>
      </c>
      <c r="E157" s="1">
        <v>0</v>
      </c>
      <c r="F157" s="1">
        <v>0</v>
      </c>
      <c r="G157" s="2">
        <f t="shared" si="0"/>
        <v>62224.616999999998</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89.12</v>
      </c>
      <c r="D158" s="1">
        <f>'PR-RAS'!E162</f>
        <v>0</v>
      </c>
      <c r="E158" s="1">
        <v>0</v>
      </c>
      <c r="F158" s="1">
        <v>0</v>
      </c>
      <c r="G158" s="2">
        <f t="shared" si="0"/>
        <v>13.991840000000002</v>
      </c>
      <c r="H158" s="2">
        <f t="shared" si="1"/>
        <v>0.12000000000000455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356130.57000000007</v>
      </c>
      <c r="D159" s="1">
        <f>'PR-RAS'!E163</f>
        <v>309432.32999999996</v>
      </c>
      <c r="E159" s="1">
        <v>0</v>
      </c>
      <c r="F159" s="1">
        <v>0</v>
      </c>
      <c r="G159" s="2">
        <f t="shared" si="0"/>
        <v>154049.24634000001</v>
      </c>
      <c r="H159" s="2">
        <f t="shared" si="1"/>
        <v>0.7599999998928979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63563.250000000007</v>
      </c>
      <c r="D160" s="1">
        <f>'PR-RAS'!E164</f>
        <v>69907.75</v>
      </c>
      <c r="E160" s="1">
        <v>0</v>
      </c>
      <c r="F160" s="1">
        <v>0</v>
      </c>
      <c r="G160" s="2">
        <f t="shared" si="0"/>
        <v>32337.221249999999</v>
      </c>
      <c r="H160" s="2">
        <f t="shared" si="1"/>
        <v>0.50000000000727596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27418.07</v>
      </c>
      <c r="D161" s="1">
        <f>'PR-RAS'!E165</f>
        <v>19212.32</v>
      </c>
      <c r="E161" s="1">
        <v>0</v>
      </c>
      <c r="F161" s="1">
        <v>0</v>
      </c>
      <c r="G161" s="2">
        <f t="shared" si="0"/>
        <v>10534.833599999998</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31452.34</v>
      </c>
      <c r="D162" s="1">
        <f>'PR-RAS'!E166</f>
        <v>35473.39</v>
      </c>
      <c r="E162" s="1">
        <v>0</v>
      </c>
      <c r="F162" s="1">
        <v>0</v>
      </c>
      <c r="G162" s="2">
        <f t="shared" si="0"/>
        <v>16486.258320000001</v>
      </c>
      <c r="H162" s="2">
        <f t="shared" si="1"/>
        <v>0.72999999999956344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4339.3999999999996</v>
      </c>
      <c r="D163" s="1">
        <f>'PR-RAS'!E167</f>
        <v>14612.14</v>
      </c>
      <c r="E163" s="1">
        <v>0</v>
      </c>
      <c r="F163" s="1">
        <v>0</v>
      </c>
      <c r="G163" s="2">
        <f t="shared" si="0"/>
        <v>5437.3161600000003</v>
      </c>
      <c r="H163" s="2">
        <f t="shared" si="1"/>
        <v>0.53999999999905413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353.44</v>
      </c>
      <c r="D164" s="1">
        <f>'PR-RAS'!E168</f>
        <v>609.9</v>
      </c>
      <c r="E164" s="1">
        <v>0</v>
      </c>
      <c r="F164" s="1">
        <v>0</v>
      </c>
      <c r="G164" s="2">
        <f t="shared" si="0"/>
        <v>256.43812000000003</v>
      </c>
      <c r="H164" s="2">
        <f t="shared" si="1"/>
        <v>0.54000000000002046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91693.790000000008</v>
      </c>
      <c r="D165" s="1">
        <f>'PR-RAS'!E169</f>
        <v>72791.290000000008</v>
      </c>
      <c r="E165" s="1">
        <v>0</v>
      </c>
      <c r="F165" s="1">
        <v>0</v>
      </c>
      <c r="G165" s="2">
        <f t="shared" si="0"/>
        <v>38913.324680000005</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10088.65</v>
      </c>
      <c r="D166" s="1">
        <f>'PR-RAS'!E170</f>
        <v>19738.310000000001</v>
      </c>
      <c r="E166" s="1">
        <v>0</v>
      </c>
      <c r="F166" s="1">
        <v>0</v>
      </c>
      <c r="G166" s="2">
        <f t="shared" si="0"/>
        <v>8178.2695500000009</v>
      </c>
      <c r="H166" s="2">
        <f t="shared" si="1"/>
        <v>0.66000000000167347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1277.5899999999999</v>
      </c>
      <c r="D167" s="1">
        <f>'PR-RAS'!E171</f>
        <v>2251.81</v>
      </c>
      <c r="E167" s="1">
        <v>0</v>
      </c>
      <c r="F167" s="1">
        <v>0</v>
      </c>
      <c r="G167" s="2">
        <f t="shared" si="0"/>
        <v>959.68086000000005</v>
      </c>
      <c r="H167" s="2">
        <f t="shared" si="1"/>
        <v>0.60000000000013642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74728.160000000003</v>
      </c>
      <c r="D168" s="1">
        <f>'PR-RAS'!E172</f>
        <v>39112.65</v>
      </c>
      <c r="E168" s="1">
        <v>0</v>
      </c>
      <c r="F168" s="1">
        <v>0</v>
      </c>
      <c r="G168" s="2">
        <f t="shared" si="0"/>
        <v>25543.227820000004</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2393.2600000000002</v>
      </c>
      <c r="D169" s="1">
        <f>'PR-RAS'!E173</f>
        <v>7938.3</v>
      </c>
      <c r="E169" s="1">
        <v>0</v>
      </c>
      <c r="F169" s="1">
        <v>0</v>
      </c>
      <c r="G169" s="2">
        <f t="shared" si="0"/>
        <v>3069.3364800000004</v>
      </c>
      <c r="H169" s="2">
        <f t="shared" si="1"/>
        <v>0.56000000000040018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3036.03</v>
      </c>
      <c r="D170" s="1">
        <f>'PR-RAS'!E174</f>
        <v>3456.9</v>
      </c>
      <c r="E170" s="1">
        <v>0</v>
      </c>
      <c r="F170" s="1">
        <v>0</v>
      </c>
      <c r="G170" s="2">
        <f t="shared" si="0"/>
        <v>1681.5212700000002</v>
      </c>
      <c r="H170" s="2">
        <f t="shared" si="1"/>
        <v>0.13000000000010914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170.1</v>
      </c>
      <c r="D172" s="1">
        <f>'PR-RAS'!E176</f>
        <v>293.32</v>
      </c>
      <c r="E172" s="1">
        <v>0</v>
      </c>
      <c r="F172" s="1">
        <v>0</v>
      </c>
      <c r="G172" s="2">
        <f t="shared" si="0"/>
        <v>129.40254000000002</v>
      </c>
      <c r="H172" s="2">
        <f t="shared" si="1"/>
        <v>0.41999999999998749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170496.05000000002</v>
      </c>
      <c r="D173" s="1">
        <f>'PR-RAS'!E177</f>
        <v>141573.19</v>
      </c>
      <c r="E173" s="1">
        <v>0</v>
      </c>
      <c r="F173" s="1">
        <v>0</v>
      </c>
      <c r="G173" s="2">
        <f t="shared" si="0"/>
        <v>78026.497960000008</v>
      </c>
      <c r="H173" s="2">
        <f t="shared" si="1"/>
        <v>0.2400000000197906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6333.06</v>
      </c>
      <c r="D174" s="1">
        <f>'PR-RAS'!E178</f>
        <v>6092.02</v>
      </c>
      <c r="E174" s="1">
        <v>0</v>
      </c>
      <c r="F174" s="1">
        <v>0</v>
      </c>
      <c r="G174" s="2">
        <f t="shared" si="0"/>
        <v>3203.4583000000002</v>
      </c>
      <c r="H174" s="2">
        <f t="shared" si="1"/>
        <v>8.0000000000836735E-2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3476.83</v>
      </c>
      <c r="D175" s="1">
        <f>'PR-RAS'!E179</f>
        <v>6535.7</v>
      </c>
      <c r="E175" s="1">
        <v>0</v>
      </c>
      <c r="F175" s="1">
        <v>0</v>
      </c>
      <c r="G175" s="2">
        <f t="shared" si="0"/>
        <v>2879.3920199999998</v>
      </c>
      <c r="H175" s="2">
        <f t="shared" si="1"/>
        <v>0.47000000000025466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8375.74</v>
      </c>
      <c r="D176" s="1">
        <f>'PR-RAS'!E180</f>
        <v>9510.0400000000009</v>
      </c>
      <c r="E176" s="1">
        <v>0</v>
      </c>
      <c r="F176" s="1">
        <v>0</v>
      </c>
      <c r="G176" s="2">
        <f t="shared" si="0"/>
        <v>4794.2684999999992</v>
      </c>
      <c r="H176" s="2">
        <f t="shared" si="1"/>
        <v>0.30000000000109139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16322.61</v>
      </c>
      <c r="D177" s="1">
        <f>'PR-RAS'!E181</f>
        <v>16937.759999999998</v>
      </c>
      <c r="E177" s="1">
        <v>0</v>
      </c>
      <c r="F177" s="1">
        <v>0</v>
      </c>
      <c r="G177" s="2">
        <f t="shared" si="0"/>
        <v>8834.8708799999986</v>
      </c>
      <c r="H177" s="2">
        <f t="shared" si="1"/>
        <v>0.63000000000101863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8320.18</v>
      </c>
      <c r="D178" s="1">
        <f>'PR-RAS'!E182</f>
        <v>7422.02</v>
      </c>
      <c r="E178" s="1">
        <v>0</v>
      </c>
      <c r="F178" s="1">
        <v>0</v>
      </c>
      <c r="G178" s="2">
        <f t="shared" si="0"/>
        <v>4100.0669399999997</v>
      </c>
      <c r="H178" s="2">
        <f t="shared" si="1"/>
        <v>0.2000000000007276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2430.65</v>
      </c>
      <c r="D179" s="1">
        <f>'PR-RAS'!E183</f>
        <v>1943.29</v>
      </c>
      <c r="E179" s="1">
        <v>0</v>
      </c>
      <c r="F179" s="1">
        <v>0</v>
      </c>
      <c r="G179" s="2">
        <f t="shared" si="0"/>
        <v>1124.4669399999998</v>
      </c>
      <c r="H179" s="2">
        <f t="shared" si="1"/>
        <v>0.63999999999987267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93497.36</v>
      </c>
      <c r="D180" s="1">
        <f>'PR-RAS'!E184</f>
        <v>51690.09</v>
      </c>
      <c r="E180" s="1">
        <v>0</v>
      </c>
      <c r="F180" s="1">
        <v>0</v>
      </c>
      <c r="G180" s="2">
        <f t="shared" si="0"/>
        <v>35241.079659999996</v>
      </c>
      <c r="H180" s="2">
        <f t="shared" si="1"/>
        <v>0.44999999999708962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5433.39</v>
      </c>
      <c r="D181" s="1">
        <f>'PR-RAS'!E185</f>
        <v>7678.74</v>
      </c>
      <c r="E181" s="1">
        <v>0</v>
      </c>
      <c r="F181" s="1">
        <v>0</v>
      </c>
      <c r="G181" s="2">
        <f t="shared" si="0"/>
        <v>3742.3565999999996</v>
      </c>
      <c r="H181" s="2">
        <f t="shared" si="1"/>
        <v>0.6500000000005457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26306.23</v>
      </c>
      <c r="D182" s="1">
        <f>'PR-RAS'!E186</f>
        <v>33763.53</v>
      </c>
      <c r="E182" s="1">
        <v>0</v>
      </c>
      <c r="F182" s="1">
        <v>0</v>
      </c>
      <c r="G182" s="2">
        <f t="shared" si="0"/>
        <v>16983.825489999999</v>
      </c>
      <c r="H182" s="2">
        <f t="shared" si="1"/>
        <v>0.7000000000007276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7214.89</v>
      </c>
      <c r="D183" s="1">
        <f>'PR-RAS'!E187</f>
        <v>0</v>
      </c>
      <c r="E183" s="1">
        <v>0</v>
      </c>
      <c r="F183" s="1">
        <v>0</v>
      </c>
      <c r="G183" s="2">
        <f t="shared" si="0"/>
        <v>1313.10998</v>
      </c>
      <c r="H183" s="2">
        <f t="shared" si="1"/>
        <v>0.10999999999967258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23162.59</v>
      </c>
      <c r="D184" s="1">
        <f>'PR-RAS'!E188</f>
        <v>25160.1</v>
      </c>
      <c r="E184" s="1">
        <v>0</v>
      </c>
      <c r="F184" s="1">
        <v>0</v>
      </c>
      <c r="G184" s="2">
        <f t="shared" si="0"/>
        <v>13447.350569999999</v>
      </c>
      <c r="H184" s="2">
        <f t="shared" si="1"/>
        <v>0.50999999999839929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5804.17</v>
      </c>
      <c r="D185" s="1">
        <f>'PR-RAS'!E189</f>
        <v>6660.98</v>
      </c>
      <c r="E185" s="1">
        <v>0</v>
      </c>
      <c r="F185" s="1">
        <v>0</v>
      </c>
      <c r="G185" s="2">
        <f t="shared" si="0"/>
        <v>3519.2079199999994</v>
      </c>
      <c r="H185" s="2">
        <f t="shared" si="1"/>
        <v>0.19000000000050932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3793.81</v>
      </c>
      <c r="D186" s="1">
        <f>'PR-RAS'!E190</f>
        <v>2695.61</v>
      </c>
      <c r="E186" s="1">
        <v>0</v>
      </c>
      <c r="F186" s="1">
        <v>0</v>
      </c>
      <c r="G186" s="2">
        <f t="shared" si="0"/>
        <v>1699.23055</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5970.46</v>
      </c>
      <c r="D187" s="1">
        <f>'PR-RAS'!E191</f>
        <v>7692.37</v>
      </c>
      <c r="E187" s="1">
        <v>0</v>
      </c>
      <c r="F187" s="1">
        <v>0</v>
      </c>
      <c r="G187" s="2">
        <f t="shared" si="0"/>
        <v>3972.0672</v>
      </c>
      <c r="H187" s="2">
        <f t="shared" si="1"/>
        <v>0.82999999999992724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250.04</v>
      </c>
      <c r="D188" s="1">
        <f>'PR-RAS'!E192</f>
        <v>439.64</v>
      </c>
      <c r="E188" s="1">
        <v>0</v>
      </c>
      <c r="F188" s="1">
        <v>0</v>
      </c>
      <c r="G188" s="2">
        <f t="shared" si="0"/>
        <v>211.18284</v>
      </c>
      <c r="H188" s="2">
        <f t="shared" si="1"/>
        <v>0.40000000000000568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2052.89</v>
      </c>
      <c r="D189" s="1">
        <f>'PR-RAS'!E193</f>
        <v>1944.31</v>
      </c>
      <c r="E189" s="1">
        <v>0</v>
      </c>
      <c r="F189" s="1">
        <v>0</v>
      </c>
      <c r="G189" s="2">
        <f t="shared" si="0"/>
        <v>1117.00388</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5291.22</v>
      </c>
      <c r="D191" s="1">
        <f>'PR-RAS'!E195</f>
        <v>5727.19</v>
      </c>
      <c r="E191" s="1">
        <v>0</v>
      </c>
      <c r="F191" s="1">
        <v>0</v>
      </c>
      <c r="G191" s="2">
        <f t="shared" si="0"/>
        <v>3181.6639999999998</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3548.67</v>
      </c>
      <c r="D192" s="1">
        <f>'PR-RAS'!E196</f>
        <v>1431.54</v>
      </c>
      <c r="E192" s="1">
        <v>0</v>
      </c>
      <c r="F192" s="1">
        <v>0</v>
      </c>
      <c r="G192" s="2">
        <f t="shared" si="0"/>
        <v>1224.6442500000001</v>
      </c>
      <c r="H192" s="2">
        <f t="shared" si="1"/>
        <v>0.78999999999996362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3548.67</v>
      </c>
      <c r="D206" s="1">
        <f>'PR-RAS'!E210</f>
        <v>1431.54</v>
      </c>
      <c r="E206" s="1">
        <v>0</v>
      </c>
      <c r="F206" s="1">
        <v>0</v>
      </c>
      <c r="G206" s="2">
        <f t="shared" si="0"/>
        <v>1314.4087499999998</v>
      </c>
      <c r="H206" s="2">
        <f t="shared" si="1"/>
        <v>0.78999999999996362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1522.69</v>
      </c>
      <c r="D207" s="1">
        <f>'PR-RAS'!E211</f>
        <v>1431.43</v>
      </c>
      <c r="E207" s="1">
        <v>0</v>
      </c>
      <c r="F207" s="1">
        <v>0</v>
      </c>
      <c r="G207" s="2">
        <f t="shared" si="0"/>
        <v>903.42330000000004</v>
      </c>
      <c r="H207" s="2">
        <f t="shared" si="1"/>
        <v>0.74000000000000909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2025.98</v>
      </c>
      <c r="D209" s="1">
        <f>'PR-RAS'!E213</f>
        <v>0.11</v>
      </c>
      <c r="E209" s="1">
        <v>0</v>
      </c>
      <c r="F209" s="1">
        <v>0</v>
      </c>
      <c r="G209" s="2">
        <f t="shared" si="0"/>
        <v>421.44959999999998</v>
      </c>
      <c r="H209" s="2">
        <f t="shared" si="1"/>
        <v>0.1299999999999818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8278.77</v>
      </c>
      <c r="D248" s="1">
        <f>'PR-RAS'!E252</f>
        <v>10679.24</v>
      </c>
      <c r="E248" s="1">
        <v>0</v>
      </c>
      <c r="F248" s="1">
        <v>0</v>
      </c>
      <c r="G248" s="2">
        <f t="shared" si="0"/>
        <v>7320.4007499999998</v>
      </c>
      <c r="H248" s="2">
        <f t="shared" si="1"/>
        <v>0.46999999999934516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8278.77</v>
      </c>
      <c r="D255" s="1">
        <f>'PR-RAS'!E259</f>
        <v>10679.24</v>
      </c>
      <c r="E255" s="1">
        <v>0</v>
      </c>
      <c r="F255" s="1">
        <v>0</v>
      </c>
      <c r="G255" s="2">
        <f t="shared" si="0"/>
        <v>7527.8615</v>
      </c>
      <c r="H255" s="2">
        <f t="shared" si="1"/>
        <v>0.46999999999934516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8278.77</v>
      </c>
      <c r="D256" s="1">
        <f>'PR-RAS'!E260</f>
        <v>10679.24</v>
      </c>
      <c r="E256" s="1">
        <v>0</v>
      </c>
      <c r="F256" s="1">
        <v>0</v>
      </c>
      <c r="G256" s="2">
        <f t="shared" si="0"/>
        <v>7557.4987499999997</v>
      </c>
      <c r="H256" s="2">
        <f t="shared" si="1"/>
        <v>0.46999999999934516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120</v>
      </c>
      <c r="E259" s="1">
        <v>0</v>
      </c>
      <c r="F259" s="1">
        <v>0</v>
      </c>
      <c r="G259" s="2">
        <f t="shared" si="0"/>
        <v>61.92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120</v>
      </c>
      <c r="E260" s="1">
        <v>0</v>
      </c>
      <c r="F260" s="1">
        <v>0</v>
      </c>
      <c r="G260" s="2">
        <f t="shared" si="0"/>
        <v>62.160000000000004</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120</v>
      </c>
      <c r="E261" s="1">
        <v>0</v>
      </c>
      <c r="F261" s="1">
        <v>0</v>
      </c>
      <c r="G261" s="2">
        <f t="shared" si="0"/>
        <v>62.400000000000006</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1229095.18</v>
      </c>
      <c r="D285" s="1">
        <f>'PR-RAS'!E289</f>
        <v>1362774.3099999998</v>
      </c>
      <c r="E285" s="1">
        <v>0</v>
      </c>
      <c r="F285" s="1">
        <v>0</v>
      </c>
      <c r="G285" s="2">
        <f t="shared" si="8"/>
        <v>1123118.8391999998</v>
      </c>
      <c r="H285" s="2">
        <f t="shared" si="9"/>
        <v>0.48999999975785613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70632.260000000009</v>
      </c>
      <c r="D286" s="1">
        <f>'PR-RAS'!E290</f>
        <v>61522.420000000158</v>
      </c>
      <c r="E286" s="1">
        <v>0</v>
      </c>
      <c r="F286" s="1">
        <v>0</v>
      </c>
      <c r="G286" s="2">
        <f t="shared" si="8"/>
        <v>55197.973500000087</v>
      </c>
      <c r="H286" s="2">
        <f t="shared" si="9"/>
        <v>0.68000000016763806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136420.49</v>
      </c>
      <c r="D288" s="1">
        <f>'PR-RAS'!E292</f>
        <v>160340.47</v>
      </c>
      <c r="E288" s="1">
        <v>0</v>
      </c>
      <c r="F288" s="1">
        <v>0</v>
      </c>
      <c r="G288" s="2">
        <f t="shared" si="8"/>
        <v>131188.11040999999</v>
      </c>
      <c r="H288" s="2">
        <f t="shared" si="9"/>
        <v>0.95999999999185093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14943.99</v>
      </c>
      <c r="D290" s="1">
        <f>'PR-RAS'!E294</f>
        <v>33853.550000000003</v>
      </c>
      <c r="E290" s="1">
        <v>0</v>
      </c>
      <c r="F290" s="1">
        <v>0</v>
      </c>
      <c r="G290" s="2">
        <f t="shared" si="8"/>
        <v>23886.165010000001</v>
      </c>
      <c r="H290" s="2">
        <f t="shared" si="9"/>
        <v>0.4599999999973079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178.51</v>
      </c>
      <c r="D291" s="1">
        <f>'PR-RAS'!E295</f>
        <v>7966.22</v>
      </c>
      <c r="E291" s="1">
        <v>0</v>
      </c>
      <c r="F291" s="1">
        <v>0</v>
      </c>
      <c r="G291" s="2">
        <f t="shared" si="8"/>
        <v>4672.1755000000003</v>
      </c>
      <c r="H291" s="2">
        <f t="shared" si="9"/>
        <v>0.71000000000026375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46599.21</v>
      </c>
      <c r="D345" s="1">
        <f>'PR-RAS'!E350</f>
        <v>24390.89</v>
      </c>
      <c r="E345" s="1">
        <v>0</v>
      </c>
      <c r="F345" s="1">
        <v>0</v>
      </c>
      <c r="G345" s="2">
        <f t="shared" si="8"/>
        <v>32811.060559999991</v>
      </c>
      <c r="H345" s="2">
        <f t="shared" si="9"/>
        <v>0.31999999999970896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29815.16</v>
      </c>
      <c r="D346" s="1">
        <f>'PR-RAS'!E351</f>
        <v>3495.56</v>
      </c>
      <c r="E346" s="1">
        <v>0</v>
      </c>
      <c r="F346" s="1">
        <v>0</v>
      </c>
      <c r="G346" s="2">
        <f t="shared" si="8"/>
        <v>12698.166599999999</v>
      </c>
      <c r="H346" s="2">
        <f t="shared" si="9"/>
        <v>0.59999999999990905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29815.16</v>
      </c>
      <c r="D351" s="1">
        <f>'PR-RAS'!E356</f>
        <v>3495.56</v>
      </c>
      <c r="E351" s="1">
        <v>0</v>
      </c>
      <c r="F351" s="1">
        <v>0</v>
      </c>
      <c r="G351" s="2">
        <f t="shared" si="8"/>
        <v>12882.197999999999</v>
      </c>
      <c r="H351" s="2">
        <f t="shared" si="9"/>
        <v>0.59999999999990905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300.36</v>
      </c>
      <c r="D354" s="1">
        <f>'PR-RAS'!E359</f>
        <v>271.56</v>
      </c>
      <c r="E354" s="1">
        <v>0</v>
      </c>
      <c r="F354" s="1">
        <v>0</v>
      </c>
      <c r="G354" s="2">
        <f t="shared" si="8"/>
        <v>297.74844000000002</v>
      </c>
      <c r="H354" s="2">
        <f t="shared" si="9"/>
        <v>0.80000000000001137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29514.799999999999</v>
      </c>
      <c r="D355" s="1">
        <f>'PR-RAS'!E360</f>
        <v>3224</v>
      </c>
      <c r="E355" s="1">
        <v>0</v>
      </c>
      <c r="F355" s="1">
        <v>0</v>
      </c>
      <c r="G355" s="2">
        <f t="shared" si="8"/>
        <v>12730.831200000001</v>
      </c>
      <c r="H355" s="2">
        <f t="shared" si="9"/>
        <v>0.2000000000007276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16784.05</v>
      </c>
      <c r="D358" s="1">
        <f>'PR-RAS'!E363</f>
        <v>20895.329999999998</v>
      </c>
      <c r="E358" s="1">
        <v>0</v>
      </c>
      <c r="F358" s="1">
        <v>0</v>
      </c>
      <c r="G358" s="2">
        <f t="shared" si="8"/>
        <v>20911.171469999997</v>
      </c>
      <c r="H358" s="2">
        <f t="shared" si="9"/>
        <v>0.37999999999738066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14704.92</v>
      </c>
      <c r="D364" s="1">
        <f>'PR-RAS'!E369</f>
        <v>19910.429999999997</v>
      </c>
      <c r="E364" s="1">
        <v>0</v>
      </c>
      <c r="F364" s="1">
        <v>0</v>
      </c>
      <c r="G364" s="2">
        <f t="shared" si="8"/>
        <v>19792.858139999997</v>
      </c>
      <c r="H364" s="2">
        <f t="shared" si="9"/>
        <v>0.5099999999965803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7559.67</v>
      </c>
      <c r="D365" s="1">
        <f>'PR-RAS'!E370</f>
        <v>8762.0499999999993</v>
      </c>
      <c r="E365" s="1">
        <v>0</v>
      </c>
      <c r="F365" s="1">
        <v>0</v>
      </c>
      <c r="G365" s="2">
        <f t="shared" si="8"/>
        <v>9130.4922799999986</v>
      </c>
      <c r="H365" s="2">
        <f t="shared" si="9"/>
        <v>0.37999999999919964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352.28</v>
      </c>
      <c r="D366" s="1">
        <f>'PR-RAS'!E371</f>
        <v>5339.44</v>
      </c>
      <c r="E366" s="1">
        <v>0</v>
      </c>
      <c r="F366" s="1">
        <v>0</v>
      </c>
      <c r="G366" s="2">
        <f t="shared" si="8"/>
        <v>4026.3733999999999</v>
      </c>
      <c r="H366" s="2">
        <f t="shared" si="9"/>
        <v>0.71999999999957254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6792.97</v>
      </c>
      <c r="D371" s="1">
        <f>'PR-RAS'!E376</f>
        <v>5808.94</v>
      </c>
      <c r="E371" s="1">
        <v>0</v>
      </c>
      <c r="F371" s="1">
        <v>0</v>
      </c>
      <c r="G371" s="2">
        <f t="shared" si="8"/>
        <v>6812.0144999999993</v>
      </c>
      <c r="H371" s="2">
        <f t="shared" si="9"/>
        <v>9.0000000000145519E-2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898.76</v>
      </c>
      <c r="D378" s="1">
        <f>'PR-RAS'!E383</f>
        <v>984.9</v>
      </c>
      <c r="E378" s="1">
        <v>0</v>
      </c>
      <c r="F378" s="1">
        <v>0</v>
      </c>
      <c r="G378" s="2">
        <f t="shared" si="8"/>
        <v>1081.44712</v>
      </c>
      <c r="H378" s="2">
        <f t="shared" si="9"/>
        <v>0.34000000000003183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898.76</v>
      </c>
      <c r="D379" s="1">
        <f>'PR-RAS'!E384</f>
        <v>984.9</v>
      </c>
      <c r="E379" s="1">
        <v>0</v>
      </c>
      <c r="F379" s="1">
        <v>0</v>
      </c>
      <c r="G379" s="2">
        <f t="shared" si="8"/>
        <v>1084.3156799999999</v>
      </c>
      <c r="H379" s="2">
        <f t="shared" si="9"/>
        <v>0.34000000000003183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1180.3699999999999</v>
      </c>
      <c r="D386" s="1">
        <f>'PR-RAS'!E391</f>
        <v>0</v>
      </c>
      <c r="E386" s="1">
        <v>0</v>
      </c>
      <c r="F386" s="1">
        <v>0</v>
      </c>
      <c r="G386" s="2">
        <f t="shared" si="8"/>
        <v>454.44244999999995</v>
      </c>
      <c r="H386" s="2">
        <f t="shared" si="9"/>
        <v>0.36999999999989086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1180.3699999999999</v>
      </c>
      <c r="D388" s="1">
        <f>'PR-RAS'!E393</f>
        <v>0</v>
      </c>
      <c r="E388" s="1">
        <v>0</v>
      </c>
      <c r="F388" s="1">
        <v>0</v>
      </c>
      <c r="G388" s="2">
        <f t="shared" si="8"/>
        <v>456.80318999999997</v>
      </c>
      <c r="H388" s="2">
        <f t="shared" si="9"/>
        <v>0.36999999999989086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46599.21</v>
      </c>
      <c r="D403" s="1">
        <f>'PR-RAS'!E408</f>
        <v>24390.89</v>
      </c>
      <c r="E403" s="1">
        <v>0</v>
      </c>
      <c r="F403" s="1">
        <v>0</v>
      </c>
      <c r="G403" s="2">
        <f t="shared" si="8"/>
        <v>38343.157979999996</v>
      </c>
      <c r="H403" s="2">
        <f t="shared" si="9"/>
        <v>0.31999999999970896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1299727.44</v>
      </c>
      <c r="D407" s="1">
        <f>'PR-RAS'!E412</f>
        <v>1424296.73</v>
      </c>
      <c r="E407" s="1">
        <v>0</v>
      </c>
      <c r="F407" s="1">
        <v>0</v>
      </c>
      <c r="G407" s="2">
        <f t="shared" si="8"/>
        <v>1684218.2854000002</v>
      </c>
      <c r="H407" s="2">
        <f t="shared" si="9"/>
        <v>0.7099999999627471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1275694.3899999999</v>
      </c>
      <c r="D408" s="1">
        <f>'PR-RAS'!E413</f>
        <v>1387165.1999999997</v>
      </c>
      <c r="E408" s="1">
        <v>0</v>
      </c>
      <c r="F408" s="1">
        <v>0</v>
      </c>
      <c r="G408" s="2">
        <f t="shared" si="8"/>
        <v>1648360.0895299995</v>
      </c>
      <c r="H408" s="2">
        <f t="shared" si="9"/>
        <v>0.58999999961815774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24033.050000000047</v>
      </c>
      <c r="D409" s="1">
        <f>'PR-RAS'!E414</f>
        <v>37131.530000000261</v>
      </c>
      <c r="E409" s="1">
        <v>0</v>
      </c>
      <c r="F409" s="1">
        <v>0</v>
      </c>
      <c r="G409" s="2">
        <f t="shared" si="8"/>
        <v>40104.812880000231</v>
      </c>
      <c r="H409" s="2">
        <f t="shared" si="9"/>
        <v>0.51999999978579581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136420.49</v>
      </c>
      <c r="D411" s="1">
        <f>'PR-RAS'!E416</f>
        <v>160340.47</v>
      </c>
      <c r="E411" s="1">
        <v>0</v>
      </c>
      <c r="F411" s="1">
        <v>0</v>
      </c>
      <c r="G411" s="2">
        <f t="shared" si="8"/>
        <v>187411.5863</v>
      </c>
      <c r="H411" s="2">
        <f t="shared" si="9"/>
        <v>0.95999999999185093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14943.99</v>
      </c>
      <c r="D413" s="1">
        <f>'PR-RAS'!E418</f>
        <v>33853.550000000003</v>
      </c>
      <c r="E413" s="1">
        <v>0</v>
      </c>
      <c r="F413" s="1">
        <v>0</v>
      </c>
      <c r="G413" s="2">
        <f t="shared" si="8"/>
        <v>34052.249080000001</v>
      </c>
      <c r="H413" s="2">
        <f t="shared" si="9"/>
        <v>0.4599999999973079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1299727.44</v>
      </c>
      <c r="D633" s="1">
        <f>'PR-RAS'!E639</f>
        <v>1424296.73</v>
      </c>
      <c r="E633" s="1">
        <v>0</v>
      </c>
      <c r="F633" s="1">
        <v>0</v>
      </c>
      <c r="G633" s="2">
        <f t="shared" si="10"/>
        <v>2621738.8087999998</v>
      </c>
      <c r="H633" s="2">
        <f t="shared" si="11"/>
        <v>0.7099999999627471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1275694.3899999999</v>
      </c>
      <c r="D634" s="1">
        <f>'PR-RAS'!E640</f>
        <v>1387165.1999999997</v>
      </c>
      <c r="E634" s="1">
        <v>0</v>
      </c>
      <c r="F634" s="1">
        <v>0</v>
      </c>
      <c r="G634" s="2">
        <f t="shared" si="10"/>
        <v>2563665.6920699994</v>
      </c>
      <c r="H634" s="2">
        <f t="shared" si="11"/>
        <v>0.58999999961815774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24033.050000000047</v>
      </c>
      <c r="D635" s="1">
        <f>'PR-RAS'!E641</f>
        <v>37131.530000000261</v>
      </c>
      <c r="E635" s="1">
        <v>0</v>
      </c>
      <c r="F635" s="1">
        <v>0</v>
      </c>
      <c r="G635" s="2">
        <f t="shared" si="10"/>
        <v>62319.73374000036</v>
      </c>
      <c r="H635" s="2">
        <f t="shared" si="11"/>
        <v>0.51999999978579581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136420.49</v>
      </c>
      <c r="D637" s="1">
        <f>'PR-RAS'!E643</f>
        <v>160340.47</v>
      </c>
      <c r="E637" s="1">
        <v>0</v>
      </c>
      <c r="F637" s="1">
        <v>0</v>
      </c>
      <c r="G637" s="2">
        <f t="shared" si="10"/>
        <v>290716.50948000001</v>
      </c>
      <c r="H637" s="2">
        <f t="shared" si="11"/>
        <v>0.95999999999185093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160453.54000000004</v>
      </c>
      <c r="D639" s="1">
        <f>'PR-RAS'!E645</f>
        <v>197472.00000000026</v>
      </c>
      <c r="E639" s="1">
        <v>0</v>
      </c>
      <c r="F639" s="1">
        <v>0</v>
      </c>
      <c r="G639" s="2">
        <f t="shared" si="10"/>
        <v>354343.63052000036</v>
      </c>
      <c r="H639" s="2">
        <f t="shared" si="11"/>
        <v>0.46000000022468157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2502.7199999999998</v>
      </c>
      <c r="D641" s="1">
        <f>'PR-RAS'!E647</f>
        <v>7576.87</v>
      </c>
      <c r="E641" s="1">
        <v>0</v>
      </c>
      <c r="F641" s="1">
        <v>0</v>
      </c>
      <c r="G641" s="2">
        <f t="shared" si="10"/>
        <v>11300.134399999999</v>
      </c>
      <c r="H641" s="2">
        <f t="shared" si="11"/>
        <v>0.41000000000030923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255950.58</v>
      </c>
      <c r="D642" s="1">
        <f>'PR-RAS'!E649</f>
        <v>292393.03000000003</v>
      </c>
      <c r="E642" s="1">
        <v>0</v>
      </c>
      <c r="F642" s="1">
        <v>0</v>
      </c>
      <c r="G642" s="2">
        <f t="shared" si="10"/>
        <v>538912.18624000007</v>
      </c>
      <c r="H642" s="2">
        <f t="shared" si="11"/>
        <v>0.45000000004074536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1372749.7</v>
      </c>
      <c r="D643" s="1">
        <f>'PR-RAS'!E650</f>
        <v>1649401.71</v>
      </c>
      <c r="E643" s="1">
        <v>0</v>
      </c>
      <c r="F643" s="1">
        <v>0</v>
      </c>
      <c r="G643" s="2">
        <f t="shared" si="10"/>
        <v>2999137.10304</v>
      </c>
      <c r="H643" s="2">
        <f t="shared" si="11"/>
        <v>0.59000000008381903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1336307.25</v>
      </c>
      <c r="D644" s="1">
        <f>'PR-RAS'!E651</f>
        <v>1620870.52</v>
      </c>
      <c r="E644" s="1">
        <v>0</v>
      </c>
      <c r="F644" s="1">
        <v>0</v>
      </c>
      <c r="G644" s="2">
        <f t="shared" si="10"/>
        <v>2943685.0504700001</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292393.03000000003</v>
      </c>
      <c r="D645" s="1">
        <f>'PR-RAS'!E652</f>
        <v>320924.21999999997</v>
      </c>
      <c r="E645" s="1">
        <v>0</v>
      </c>
      <c r="F645" s="1">
        <v>0</v>
      </c>
      <c r="G645" s="2">
        <f t="shared" si="10"/>
        <v>601651.50667999999</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37</v>
      </c>
      <c r="E647" s="1">
        <v>0</v>
      </c>
      <c r="F647" s="1">
        <v>0</v>
      </c>
      <c r="G647" s="2">
        <f t="shared" si="10"/>
        <v>71.06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37</v>
      </c>
      <c r="E649" s="1">
        <v>0</v>
      </c>
      <c r="F649" s="1">
        <v>0</v>
      </c>
      <c r="G649" s="2">
        <f t="shared" si="10"/>
        <v>71.28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38157.81</v>
      </c>
      <c r="D669" s="1">
        <f>'PR-RAS'!E676</f>
        <v>34270</v>
      </c>
      <c r="E669" s="1">
        <v>0</v>
      </c>
      <c r="F669" s="1">
        <v>0</v>
      </c>
      <c r="G669" s="2">
        <f t="shared" si="10"/>
        <v>71274.13708</v>
      </c>
      <c r="H669" s="2">
        <f t="shared" si="11"/>
        <v>0.19000000000232831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139681.26999999999</v>
      </c>
      <c r="D703" s="1">
        <f>'PR-RAS'!E710</f>
        <v>140360.35</v>
      </c>
      <c r="E703" s="1">
        <v>0</v>
      </c>
      <c r="F703" s="1">
        <v>0</v>
      </c>
      <c r="G703" s="2">
        <f t="shared" si="10"/>
        <v>295122.18293999997</v>
      </c>
      <c r="H703" s="2">
        <f t="shared" si="11"/>
        <v>0.61999999999534339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31452.34</v>
      </c>
      <c r="D711" s="1">
        <f>'PR-RAS'!E718</f>
        <v>35473.39</v>
      </c>
      <c r="E711" s="1">
        <v>0</v>
      </c>
      <c r="F711" s="1">
        <v>0</v>
      </c>
      <c r="G711" s="2">
        <f t="shared" si="10"/>
        <v>72703.375199999995</v>
      </c>
      <c r="H711" s="2">
        <f t="shared" si="11"/>
        <v>0.72999999999956344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2430.65</v>
      </c>
      <c r="D713" s="1">
        <f>'PR-RAS'!E720</f>
        <v>1943.29</v>
      </c>
      <c r="E713" s="1">
        <v>0</v>
      </c>
      <c r="F713" s="1">
        <v>0</v>
      </c>
      <c r="G713" s="2">
        <f t="shared" si="10"/>
        <v>4497.8677599999992</v>
      </c>
      <c r="H713" s="2">
        <f t="shared" si="11"/>
        <v>0.63999999999987267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1426.05</v>
      </c>
      <c r="D714" s="1">
        <f>'PR-RAS'!E721</f>
        <v>1869.36</v>
      </c>
      <c r="E714" s="1">
        <v>0</v>
      </c>
      <c r="F714" s="1">
        <v>0</v>
      </c>
      <c r="G714" s="2">
        <f t="shared" si="10"/>
        <v>3682.4810099999995</v>
      </c>
      <c r="H714" s="2">
        <f t="shared" si="11"/>
        <v>0.40999999999985448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71057.47</v>
      </c>
      <c r="D715" s="1">
        <f>'PR-RAS'!E722</f>
        <v>44560.3</v>
      </c>
      <c r="E715" s="1">
        <v>0</v>
      </c>
      <c r="F715" s="1">
        <v>0</v>
      </c>
      <c r="G715" s="2">
        <f t="shared" si="10"/>
        <v>114367.14198</v>
      </c>
      <c r="H715" s="2">
        <f t="shared" si="11"/>
        <v>0.77000000000407454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10415.870000000001</v>
      </c>
      <c r="D716" s="1">
        <f>'PR-RAS'!E723</f>
        <v>338.72</v>
      </c>
      <c r="E716" s="1">
        <v>0</v>
      </c>
      <c r="F716" s="1">
        <v>0</v>
      </c>
      <c r="G716" s="2">
        <f t="shared" si="10"/>
        <v>7931.7166500000003</v>
      </c>
      <c r="H716" s="2">
        <f t="shared" si="11"/>
        <v>0.40999999999917236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5804.17</v>
      </c>
      <c r="D718" s="1">
        <f>'PR-RAS'!E725</f>
        <v>6660.98</v>
      </c>
      <c r="E718" s="1">
        <v>0</v>
      </c>
      <c r="F718" s="1">
        <v>0</v>
      </c>
      <c r="G718" s="2">
        <f t="shared" si="10"/>
        <v>13713.435209999998</v>
      </c>
      <c r="H718" s="2">
        <f t="shared" si="11"/>
        <v>0.19000000000050932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8278.77</v>
      </c>
      <c r="D812" s="1">
        <f>'PR-RAS'!E819</f>
        <v>10679.24</v>
      </c>
      <c r="E812" s="1">
        <v>0</v>
      </c>
      <c r="F812" s="1">
        <v>0</v>
      </c>
      <c r="G812" s="2">
        <f t="shared" si="18"/>
        <v>24035.80975</v>
      </c>
      <c r="H812" s="2">
        <f t="shared" si="19"/>
        <v>0.46999999999934516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2271802.7999999998</v>
      </c>
      <c r="D984" s="6">
        <f>BILANCA!E6</f>
        <v>2290562.4899999998</v>
      </c>
      <c r="E984" s="6">
        <v>0</v>
      </c>
      <c r="F984" s="6">
        <v>0</v>
      </c>
      <c r="G984" s="7">
        <f t="shared" ref="G984:G1241" si="22">B984/1000*C984+B984/500*D984</f>
        <v>6852.92778</v>
      </c>
      <c r="H984" s="7">
        <f t="shared" si="19"/>
        <v>0.68999999994412065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1960159.6199999996</v>
      </c>
      <c r="D985" s="1">
        <f>BILANCA!E7</f>
        <v>1924543.65</v>
      </c>
      <c r="E985" s="1">
        <v>0</v>
      </c>
      <c r="F985" s="1">
        <v>0</v>
      </c>
      <c r="G985" s="2">
        <f t="shared" si="22"/>
        <v>11618.493839999999</v>
      </c>
      <c r="H985" s="2">
        <f t="shared" si="19"/>
        <v>0.73000000044703484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134441.88999999998</v>
      </c>
      <c r="D986" s="1">
        <f>BILANCA!E8</f>
        <v>134471.84</v>
      </c>
      <c r="E986" s="1">
        <v>0</v>
      </c>
      <c r="F986" s="1">
        <v>0</v>
      </c>
      <c r="G986" s="2">
        <f t="shared" si="22"/>
        <v>1210.15671</v>
      </c>
      <c r="H986" s="2">
        <f t="shared" si="19"/>
        <v>0.27000000001862645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29053.02</v>
      </c>
      <c r="D987" s="1">
        <f>BILANCA!E9</f>
        <v>29053.02</v>
      </c>
      <c r="E987" s="1">
        <v>0</v>
      </c>
      <c r="F987" s="1">
        <v>0</v>
      </c>
      <c r="G987" s="2">
        <f t="shared" si="22"/>
        <v>348.63623999999999</v>
      </c>
      <c r="H987" s="2">
        <f t="shared" si="19"/>
        <v>4.0000000000873115E-2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109656.34</v>
      </c>
      <c r="D988" s="1">
        <f>BILANCA!E10</f>
        <v>109920.05</v>
      </c>
      <c r="E988" s="1">
        <v>0</v>
      </c>
      <c r="F988" s="1">
        <v>0</v>
      </c>
      <c r="G988" s="2">
        <f t="shared" si="22"/>
        <v>1647.4822000000001</v>
      </c>
      <c r="H988" s="2">
        <f t="shared" si="19"/>
        <v>0.38999999999941792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4267.47</v>
      </c>
      <c r="D989" s="1">
        <f>BILANCA!E11</f>
        <v>4501.2299999999996</v>
      </c>
      <c r="E989" s="1">
        <v>0</v>
      </c>
      <c r="F989" s="1">
        <v>0</v>
      </c>
      <c r="G989" s="2">
        <f t="shared" si="22"/>
        <v>79.619579999999999</v>
      </c>
      <c r="H989" s="2">
        <f t="shared" si="19"/>
        <v>0.6999999999998181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1801768.5399999998</v>
      </c>
      <c r="D990" s="1">
        <f>BILANCA!E12</f>
        <v>1762155.5799999998</v>
      </c>
      <c r="E990" s="1">
        <v>0</v>
      </c>
      <c r="F990" s="1">
        <v>0</v>
      </c>
      <c r="G990" s="2">
        <f t="shared" si="22"/>
        <v>37282.5579</v>
      </c>
      <c r="H990" s="2">
        <f t="shared" si="19"/>
        <v>0.88000000035390258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1690897.4</v>
      </c>
      <c r="D991" s="1">
        <f>BILANCA!E13</f>
        <v>1668278.99</v>
      </c>
      <c r="E991" s="1">
        <v>0</v>
      </c>
      <c r="F991" s="1">
        <v>0</v>
      </c>
      <c r="G991" s="2">
        <f t="shared" si="22"/>
        <v>40219.643039999995</v>
      </c>
      <c r="H991" s="2">
        <f t="shared" si="19"/>
        <v>0.40999999991618097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1809472.92</v>
      </c>
      <c r="D993" s="1">
        <f>BILANCA!E15</f>
        <v>1809472.92</v>
      </c>
      <c r="E993" s="1">
        <v>0</v>
      </c>
      <c r="F993" s="1">
        <v>0</v>
      </c>
      <c r="G993" s="2">
        <f t="shared" si="22"/>
        <v>54284.18759999999</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118575.52</v>
      </c>
      <c r="D996" s="1">
        <f>BILANCA!E18</f>
        <v>141193.93</v>
      </c>
      <c r="E996" s="1">
        <v>0</v>
      </c>
      <c r="F996" s="1">
        <v>0</v>
      </c>
      <c r="G996" s="2">
        <f t="shared" si="22"/>
        <v>5212.5239399999991</v>
      </c>
      <c r="H996" s="2">
        <f t="shared" si="19"/>
        <v>0.55000000000291038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96712.689999999944</v>
      </c>
      <c r="D997" s="1">
        <f>BILANCA!E19</f>
        <v>84637.849999999977</v>
      </c>
      <c r="E997" s="1">
        <v>0</v>
      </c>
      <c r="F997" s="1">
        <v>0</v>
      </c>
      <c r="G997" s="2">
        <f t="shared" si="22"/>
        <v>3723.8374599999988</v>
      </c>
      <c r="H997" s="2">
        <f t="shared" si="19"/>
        <v>0.46000000007916242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468206.33</v>
      </c>
      <c r="D998" s="1">
        <f>BILANCA!E20</f>
        <v>473805.51</v>
      </c>
      <c r="E998" s="1">
        <v>0</v>
      </c>
      <c r="F998" s="1">
        <v>0</v>
      </c>
      <c r="G998" s="2">
        <f t="shared" si="22"/>
        <v>21237.260249999999</v>
      </c>
      <c r="H998" s="2">
        <f t="shared" si="19"/>
        <v>0.82000000000698492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14782.29</v>
      </c>
      <c r="D999" s="1">
        <f>BILANCA!E21</f>
        <v>20121.72</v>
      </c>
      <c r="E999" s="1">
        <v>0</v>
      </c>
      <c r="F999" s="1">
        <v>0</v>
      </c>
      <c r="G999" s="2">
        <f t="shared" si="22"/>
        <v>880.41168000000005</v>
      </c>
      <c r="H999" s="2">
        <f t="shared" si="19"/>
        <v>0.56999999999970896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37868.92</v>
      </c>
      <c r="D1000" s="1">
        <f>BILANCA!E22</f>
        <v>37868.92</v>
      </c>
      <c r="E1000" s="1">
        <v>0</v>
      </c>
      <c r="F1000" s="1">
        <v>0</v>
      </c>
      <c r="G1000" s="2">
        <f t="shared" si="22"/>
        <v>1931.3149200000003</v>
      </c>
      <c r="H1000" s="2">
        <f t="shared" si="19"/>
        <v>0.16000000000349246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398082.18</v>
      </c>
      <c r="D1004" s="1">
        <f>BILANCA!E26</f>
        <v>403891.13</v>
      </c>
      <c r="E1004" s="1">
        <v>0</v>
      </c>
      <c r="F1004" s="1">
        <v>0</v>
      </c>
      <c r="G1004" s="2">
        <f t="shared" si="22"/>
        <v>25323.153240000003</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822227.03</v>
      </c>
      <c r="D1006" s="1">
        <f>BILANCA!E28</f>
        <v>851049.43</v>
      </c>
      <c r="E1006" s="1">
        <v>0</v>
      </c>
      <c r="F1006" s="1">
        <v>0</v>
      </c>
      <c r="G1006" s="2">
        <f t="shared" si="22"/>
        <v>58059.495470000009</v>
      </c>
      <c r="H1006" s="2">
        <f t="shared" si="19"/>
        <v>0.46000000007916242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3517.1499999999996</v>
      </c>
      <c r="D1007" s="1">
        <f>BILANCA!E29</f>
        <v>2198.1999999999989</v>
      </c>
      <c r="E1007" s="1">
        <v>0</v>
      </c>
      <c r="F1007" s="1">
        <v>0</v>
      </c>
      <c r="G1007" s="2">
        <f t="shared" si="22"/>
        <v>189.92519999999996</v>
      </c>
      <c r="H1007" s="2">
        <f t="shared" si="19"/>
        <v>0.34999999999854481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10816.8</v>
      </c>
      <c r="D1008" s="1">
        <f>BILANCA!E30</f>
        <v>10816.8</v>
      </c>
      <c r="E1008" s="1">
        <v>0</v>
      </c>
      <c r="F1008" s="1">
        <v>0</v>
      </c>
      <c r="G1008" s="2">
        <f t="shared" si="22"/>
        <v>811.26</v>
      </c>
      <c r="H1008" s="2">
        <f t="shared" si="19"/>
        <v>0.40000000000145519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7299.65</v>
      </c>
      <c r="D1012" s="1">
        <f>BILANCA!E34</f>
        <v>8618.6</v>
      </c>
      <c r="E1012" s="1">
        <v>0</v>
      </c>
      <c r="F1012" s="1">
        <v>0</v>
      </c>
      <c r="G1012" s="2">
        <f t="shared" si="22"/>
        <v>711.56865000000005</v>
      </c>
      <c r="H1012" s="2">
        <f t="shared" si="19"/>
        <v>0.75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3288.4499999999971</v>
      </c>
      <c r="D1013" s="1">
        <f>BILANCA!E35</f>
        <v>260.16999999999825</v>
      </c>
      <c r="E1013" s="1">
        <v>0</v>
      </c>
      <c r="F1013" s="1">
        <v>0</v>
      </c>
      <c r="G1013" s="2">
        <f t="shared" si="22"/>
        <v>114.2636999999998</v>
      </c>
      <c r="H1013" s="2">
        <f t="shared" si="19"/>
        <v>0.61999999999534339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89661.17</v>
      </c>
      <c r="D1014" s="1">
        <f>BILANCA!E36</f>
        <v>91352.63</v>
      </c>
      <c r="E1014" s="1">
        <v>0</v>
      </c>
      <c r="F1014" s="1">
        <v>0</v>
      </c>
      <c r="G1014" s="2">
        <f t="shared" si="22"/>
        <v>8443.3593300000011</v>
      </c>
      <c r="H1014" s="2">
        <f t="shared" si="19"/>
        <v>0.53999999999359716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86372.72</v>
      </c>
      <c r="D1018" s="1">
        <f>BILANCA!E40</f>
        <v>91092.46</v>
      </c>
      <c r="E1018" s="1">
        <v>0</v>
      </c>
      <c r="F1018" s="1">
        <v>0</v>
      </c>
      <c r="G1018" s="2">
        <f t="shared" si="22"/>
        <v>9399.5174000000006</v>
      </c>
      <c r="H1018" s="2">
        <f t="shared" si="19"/>
        <v>0.74000000000523869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7352.85</v>
      </c>
      <c r="D1023" s="1">
        <f>BILANCA!E45</f>
        <v>6780.3700000000008</v>
      </c>
      <c r="E1023" s="1">
        <v>0</v>
      </c>
      <c r="F1023" s="1">
        <v>0</v>
      </c>
      <c r="G1023" s="2">
        <f t="shared" si="22"/>
        <v>836.54360000000008</v>
      </c>
      <c r="H1023" s="2">
        <f t="shared" si="19"/>
        <v>0.52000000000043656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19830.47</v>
      </c>
      <c r="D1025" s="1">
        <f>BILANCA!E47</f>
        <v>19830.47</v>
      </c>
      <c r="E1025" s="1">
        <v>0</v>
      </c>
      <c r="F1025" s="1">
        <v>0</v>
      </c>
      <c r="G1025" s="2">
        <f t="shared" si="22"/>
        <v>2498.63922</v>
      </c>
      <c r="H1025" s="2">
        <f t="shared" si="19"/>
        <v>0.94000000000232831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12477.62</v>
      </c>
      <c r="D1028" s="1">
        <f>BILANCA!E50</f>
        <v>13050.1</v>
      </c>
      <c r="E1028" s="1">
        <v>0</v>
      </c>
      <c r="F1028" s="1">
        <v>0</v>
      </c>
      <c r="G1028" s="2">
        <f t="shared" si="22"/>
        <v>1736.0019</v>
      </c>
      <c r="H1028" s="2">
        <f t="shared" si="19"/>
        <v>0.47999999999956344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8815.4500000000007</v>
      </c>
      <c r="D1029" s="1">
        <f>BILANCA!E51</f>
        <v>8815.4500000000007</v>
      </c>
      <c r="E1029" s="1">
        <v>0</v>
      </c>
      <c r="F1029" s="1">
        <v>0</v>
      </c>
      <c r="G1029" s="2">
        <f t="shared" si="22"/>
        <v>1216.5321000000001</v>
      </c>
      <c r="H1029" s="2">
        <f t="shared" si="19"/>
        <v>0.90000000000145519</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55521.36</v>
      </c>
      <c r="D1032" s="1">
        <f>BILANCA!E54</f>
        <v>58977.01</v>
      </c>
      <c r="E1032" s="1">
        <v>0</v>
      </c>
      <c r="F1032" s="1">
        <v>0</v>
      </c>
      <c r="G1032" s="2">
        <f t="shared" si="22"/>
        <v>8500.2936200000004</v>
      </c>
      <c r="H1032" s="2">
        <f t="shared" si="19"/>
        <v>0.37000000000261934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55521.36</v>
      </c>
      <c r="D1033" s="1">
        <f>BILANCA!E55</f>
        <v>58977.01</v>
      </c>
      <c r="E1033" s="1">
        <v>0</v>
      </c>
      <c r="F1033" s="1">
        <v>0</v>
      </c>
      <c r="G1033" s="2">
        <f t="shared" si="22"/>
        <v>8673.7690000000002</v>
      </c>
      <c r="H1033" s="2">
        <f t="shared" si="19"/>
        <v>0.37000000000261934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3224</v>
      </c>
      <c r="E1034" s="1">
        <v>0</v>
      </c>
      <c r="F1034" s="1">
        <v>0</v>
      </c>
      <c r="G1034" s="2">
        <f t="shared" si="22"/>
        <v>328.84799999999996</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3224</v>
      </c>
      <c r="E1040" s="1">
        <v>0</v>
      </c>
      <c r="F1040" s="1">
        <v>0</v>
      </c>
      <c r="G1040" s="2">
        <f t="shared" si="22"/>
        <v>367.536</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15133.74</v>
      </c>
      <c r="D1041" s="1">
        <f>BILANCA!E63</f>
        <v>15876.779999999999</v>
      </c>
      <c r="E1041" s="1">
        <v>0</v>
      </c>
      <c r="F1041" s="1">
        <v>0</v>
      </c>
      <c r="G1041" s="2">
        <f t="shared" si="22"/>
        <v>2719.4634000000001</v>
      </c>
      <c r="H1041" s="2">
        <f t="shared" si="19"/>
        <v>0.48000000000138243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1499.78</v>
      </c>
      <c r="D1042" s="1">
        <f>BILANCA!E64</f>
        <v>0</v>
      </c>
      <c r="E1042" s="1">
        <v>0</v>
      </c>
      <c r="F1042" s="1">
        <v>0</v>
      </c>
      <c r="G1042" s="2">
        <f t="shared" si="22"/>
        <v>88.487019999999987</v>
      </c>
      <c r="H1042" s="2">
        <f t="shared" si="19"/>
        <v>0.22000000000002728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1499.78</v>
      </c>
      <c r="D1043" s="1">
        <f>BILANCA!E65</f>
        <v>4167.3</v>
      </c>
      <c r="E1043" s="1">
        <v>0</v>
      </c>
      <c r="F1043" s="1">
        <v>0</v>
      </c>
      <c r="G1043" s="2">
        <f t="shared" si="22"/>
        <v>590.06280000000004</v>
      </c>
      <c r="H1043" s="2">
        <f t="shared" si="19"/>
        <v>0.52000000000020918</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12134.18</v>
      </c>
      <c r="D1045" s="1">
        <f>BILANCA!E67</f>
        <v>11709.48</v>
      </c>
      <c r="E1045" s="1">
        <v>0</v>
      </c>
      <c r="F1045" s="1">
        <v>0</v>
      </c>
      <c r="G1045" s="2">
        <f t="shared" si="22"/>
        <v>2204.29468</v>
      </c>
      <c r="H1045" s="2">
        <f t="shared" si="19"/>
        <v>0.65999999999985448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311643.18</v>
      </c>
      <c r="D1046" s="1">
        <f>BILANCA!E68</f>
        <v>366018.83999999997</v>
      </c>
      <c r="E1046" s="1">
        <v>0</v>
      </c>
      <c r="F1046" s="1">
        <v>0</v>
      </c>
      <c r="G1046" s="2">
        <f t="shared" si="22"/>
        <v>65751.894179999988</v>
      </c>
      <c r="H1046" s="2">
        <f t="shared" si="19"/>
        <v>0.34000000002561137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292393.03000000003</v>
      </c>
      <c r="D1047" s="1">
        <f>BILANCA!E69</f>
        <v>320924.21999999997</v>
      </c>
      <c r="E1047" s="1">
        <v>0</v>
      </c>
      <c r="F1047" s="1">
        <v>0</v>
      </c>
      <c r="G1047" s="2">
        <f t="shared" si="22"/>
        <v>59791.454079999996</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292393.03000000003</v>
      </c>
      <c r="D1048" s="1">
        <f>BILANCA!E70</f>
        <v>320436.05</v>
      </c>
      <c r="E1048" s="1">
        <v>0</v>
      </c>
      <c r="F1048" s="1">
        <v>0</v>
      </c>
      <c r="G1048" s="2">
        <f t="shared" si="22"/>
        <v>60662.233450000007</v>
      </c>
      <c r="H1048" s="2">
        <f t="shared" si="19"/>
        <v>8.0000000016298145E-2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292393.03000000003</v>
      </c>
      <c r="D1050" s="1">
        <f>BILANCA!E72</f>
        <v>320436.05</v>
      </c>
      <c r="E1050" s="1">
        <v>0</v>
      </c>
      <c r="F1050" s="1">
        <v>0</v>
      </c>
      <c r="G1050" s="2">
        <f t="shared" si="22"/>
        <v>62528.763710000007</v>
      </c>
      <c r="H1050" s="2">
        <f t="shared" si="19"/>
        <v>8.0000000016298145E-2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488.17</v>
      </c>
      <c r="E1054" s="1">
        <v>0</v>
      </c>
      <c r="F1054" s="1">
        <v>0</v>
      </c>
      <c r="G1054" s="2">
        <f t="shared" si="22"/>
        <v>69.320139999999995</v>
      </c>
      <c r="H1054" s="2">
        <f t="shared" si="19"/>
        <v>0.17000000000001592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1767.17</v>
      </c>
      <c r="D1056" s="1">
        <f>BILANCA!E78</f>
        <v>1699.9</v>
      </c>
      <c r="E1056" s="1">
        <v>0</v>
      </c>
      <c r="F1056" s="1">
        <v>0</v>
      </c>
      <c r="G1056" s="2">
        <f t="shared" si="22"/>
        <v>377.18880999999999</v>
      </c>
      <c r="H1056" s="2">
        <f t="shared" si="19"/>
        <v>0.26999999999998181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1767.17</v>
      </c>
      <c r="D1064" s="1">
        <f>BILANCA!E86</f>
        <v>1699.9</v>
      </c>
      <c r="E1064" s="1">
        <v>0</v>
      </c>
      <c r="F1064" s="1">
        <v>0</v>
      </c>
      <c r="G1064" s="2">
        <f t="shared" si="22"/>
        <v>418.52457000000004</v>
      </c>
      <c r="H1064" s="2">
        <f t="shared" si="19"/>
        <v>0.26999999999998181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14980.260000000002</v>
      </c>
      <c r="D1124" s="1">
        <f>BILANCA!E146</f>
        <v>35817.85</v>
      </c>
      <c r="E1124" s="1">
        <v>0</v>
      </c>
      <c r="F1124" s="1">
        <v>0</v>
      </c>
      <c r="G1124" s="2">
        <f t="shared" si="22"/>
        <v>12212.850359999999</v>
      </c>
      <c r="H1124" s="2">
        <f t="shared" si="23"/>
        <v>0.41000000000349246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663.61</v>
      </c>
      <c r="D1127" s="1">
        <f>BILANCA!E149</f>
        <v>0</v>
      </c>
      <c r="E1127" s="1">
        <v>0</v>
      </c>
      <c r="F1127" s="1">
        <v>0</v>
      </c>
      <c r="G1127" s="2">
        <f t="shared" si="22"/>
        <v>95.559839999999994</v>
      </c>
      <c r="H1127" s="2">
        <f t="shared" si="23"/>
        <v>0.38999999999998636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663.61</v>
      </c>
      <c r="D1133" s="1">
        <f>BILANCA!E155</f>
        <v>0</v>
      </c>
      <c r="E1133" s="1">
        <v>0</v>
      </c>
      <c r="F1133" s="1">
        <v>0</v>
      </c>
      <c r="G1133" s="2">
        <f t="shared" si="22"/>
        <v>99.541499999999999</v>
      </c>
      <c r="H1133" s="2">
        <f t="shared" si="23"/>
        <v>0.38999999999998636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0.53</v>
      </c>
      <c r="D1136" s="1">
        <f>BILANCA!E158</f>
        <v>14.19</v>
      </c>
      <c r="E1136" s="1">
        <v>0</v>
      </c>
      <c r="F1136" s="1">
        <v>0</v>
      </c>
      <c r="G1136" s="2">
        <f t="shared" si="22"/>
        <v>4.4232299999999993</v>
      </c>
      <c r="H1136" s="2">
        <f t="shared" si="23"/>
        <v>0.65999999999999948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14101.33</v>
      </c>
      <c r="D1137" s="1">
        <f>BILANCA!E159</f>
        <v>25873.14</v>
      </c>
      <c r="E1137" s="1">
        <v>0</v>
      </c>
      <c r="F1137" s="1">
        <v>0</v>
      </c>
      <c r="G1137" s="2">
        <f t="shared" si="22"/>
        <v>10140.531939999999</v>
      </c>
      <c r="H1137" s="2">
        <f t="shared" si="23"/>
        <v>0.46999999999934516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214.79</v>
      </c>
      <c r="D1138" s="1">
        <f>BILANCA!E160</f>
        <v>9930.52</v>
      </c>
      <c r="E1138" s="1">
        <v>0</v>
      </c>
      <c r="F1138" s="1">
        <v>0</v>
      </c>
      <c r="G1138" s="2">
        <f t="shared" si="22"/>
        <v>3111.7536500000001</v>
      </c>
      <c r="H1138" s="2">
        <f t="shared" si="23"/>
        <v>0.6899999999995714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2502.7199999999998</v>
      </c>
      <c r="D1148" s="1">
        <f>BILANCA!E170</f>
        <v>7576.87</v>
      </c>
      <c r="E1148" s="1">
        <v>0</v>
      </c>
      <c r="F1148" s="1">
        <v>0</v>
      </c>
      <c r="G1148" s="2">
        <f t="shared" si="22"/>
        <v>2913.3159000000001</v>
      </c>
      <c r="H1148" s="2">
        <f t="shared" si="23"/>
        <v>0.41000000000030923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2502.7199999999998</v>
      </c>
      <c r="D1149" s="1">
        <f>BILANCA!E171</f>
        <v>7576.87</v>
      </c>
      <c r="E1149" s="1">
        <v>0</v>
      </c>
      <c r="F1149" s="1">
        <v>0</v>
      </c>
      <c r="G1149" s="2">
        <f t="shared" si="22"/>
        <v>2930.9723600000002</v>
      </c>
      <c r="H1149" s="2">
        <f t="shared" si="23"/>
        <v>0.41000000000030923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2271802.8000000003</v>
      </c>
      <c r="D1152" s="1">
        <f>BILANCA!E175</f>
        <v>2290562.4899999998</v>
      </c>
      <c r="E1152" s="1">
        <v>0</v>
      </c>
      <c r="F1152" s="1">
        <v>0</v>
      </c>
      <c r="G1152" s="2">
        <f t="shared" si="22"/>
        <v>1158144.79482</v>
      </c>
      <c r="H1152" s="2">
        <f t="shared" si="23"/>
        <v>0.68999999947845936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134217</v>
      </c>
      <c r="D1153" s="1">
        <f>BILANCA!E176</f>
        <v>135332.09</v>
      </c>
      <c r="E1153" s="1">
        <v>0</v>
      </c>
      <c r="F1153" s="1">
        <v>0</v>
      </c>
      <c r="G1153" s="2">
        <f t="shared" si="22"/>
        <v>68829.800600000002</v>
      </c>
      <c r="H1153" s="2">
        <f t="shared" si="23"/>
        <v>8.999999999650754E-2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113898.06000000001</v>
      </c>
      <c r="D1154" s="1">
        <f>BILANCA!E177</f>
        <v>108008.11</v>
      </c>
      <c r="E1154" s="1">
        <v>0</v>
      </c>
      <c r="F1154" s="1">
        <v>0</v>
      </c>
      <c r="G1154" s="2">
        <f t="shared" si="22"/>
        <v>56415.341880000007</v>
      </c>
      <c r="H1154" s="2">
        <f t="shared" si="23"/>
        <v>0.17000000001280569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76938.44</v>
      </c>
      <c r="D1155" s="1">
        <f>BILANCA!E178</f>
        <v>89307.75</v>
      </c>
      <c r="E1155" s="1">
        <v>0</v>
      </c>
      <c r="F1155" s="1">
        <v>0</v>
      </c>
      <c r="G1155" s="2">
        <f t="shared" si="22"/>
        <v>43955.277679999999</v>
      </c>
      <c r="H1155" s="2">
        <f t="shared" si="23"/>
        <v>0.69000000000232831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22307.03</v>
      </c>
      <c r="D1156" s="1">
        <f>BILANCA!E179</f>
        <v>14353.86</v>
      </c>
      <c r="E1156" s="1">
        <v>0</v>
      </c>
      <c r="F1156" s="1">
        <v>0</v>
      </c>
      <c r="G1156" s="2">
        <f t="shared" si="22"/>
        <v>8825.5517499999987</v>
      </c>
      <c r="H1156" s="2">
        <f t="shared" si="23"/>
        <v>0.16999999999825377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100.07</v>
      </c>
      <c r="D1157" s="1">
        <f>BILANCA!E180</f>
        <v>154.72999999999999</v>
      </c>
      <c r="E1157" s="1">
        <v>0</v>
      </c>
      <c r="F1157" s="1">
        <v>0</v>
      </c>
      <c r="G1157" s="2">
        <f t="shared" si="22"/>
        <v>71.258219999999994</v>
      </c>
      <c r="H1157" s="2">
        <f t="shared" si="23"/>
        <v>0.34000000000000341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100.07</v>
      </c>
      <c r="D1160" s="1">
        <f>BILANCA!E183</f>
        <v>154.72999999999999</v>
      </c>
      <c r="E1160" s="1">
        <v>0</v>
      </c>
      <c r="F1160" s="1">
        <v>0</v>
      </c>
      <c r="G1160" s="2">
        <f t="shared" si="22"/>
        <v>72.486809999999991</v>
      </c>
      <c r="H1160" s="2">
        <f t="shared" si="23"/>
        <v>0.34000000000000341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14552.52</v>
      </c>
      <c r="D1165" s="1">
        <f>BILANCA!E188</f>
        <v>4191.7700000000004</v>
      </c>
      <c r="E1165" s="1">
        <v>0</v>
      </c>
      <c r="F1165" s="1">
        <v>0</v>
      </c>
      <c r="G1165" s="2">
        <f t="shared" si="22"/>
        <v>4174.3629200000005</v>
      </c>
      <c r="H1165" s="2">
        <f t="shared" si="23"/>
        <v>0.70999999999912689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1838.95</v>
      </c>
      <c r="D1166" s="1">
        <f>BILANCA!E189</f>
        <v>0</v>
      </c>
      <c r="E1166" s="1">
        <v>0</v>
      </c>
      <c r="F1166" s="1">
        <v>0</v>
      </c>
      <c r="G1166" s="2">
        <f t="shared" si="22"/>
        <v>336.52785</v>
      </c>
      <c r="H1166" s="2">
        <f t="shared" si="23"/>
        <v>4.9999999999954525E-2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18479.990000000002</v>
      </c>
      <c r="D1211" s="1">
        <f>BILANCA!E234</f>
        <v>27323.98</v>
      </c>
      <c r="E1211" s="1">
        <v>0</v>
      </c>
      <c r="F1211" s="1">
        <v>0</v>
      </c>
      <c r="G1211" s="2">
        <f t="shared" si="22"/>
        <v>16673.172600000002</v>
      </c>
      <c r="H1211" s="2">
        <f t="shared" si="23"/>
        <v>2.9999999998835847E-2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18479.990000000002</v>
      </c>
      <c r="D1213" s="1">
        <f>BILANCA!E236</f>
        <v>27323.98</v>
      </c>
      <c r="E1213" s="1">
        <v>0</v>
      </c>
      <c r="F1213" s="1">
        <v>0</v>
      </c>
      <c r="G1213" s="2">
        <f t="shared" si="22"/>
        <v>16819.428500000002</v>
      </c>
      <c r="H1213" s="2">
        <f t="shared" si="23"/>
        <v>2.9999999998835847E-2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2137585.8000000003</v>
      </c>
      <c r="D1214" s="1">
        <f>BILANCA!E237</f>
        <v>2155230.4</v>
      </c>
      <c r="E1214" s="1">
        <v>0</v>
      </c>
      <c r="F1214" s="1">
        <v>0</v>
      </c>
      <c r="G1214" s="2">
        <f t="shared" si="22"/>
        <v>1489498.7646000001</v>
      </c>
      <c r="H1214" s="2">
        <f t="shared" si="23"/>
        <v>0.59999999962747097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1962188.27</v>
      </c>
      <c r="D1215" s="1">
        <f>BILANCA!E238</f>
        <v>1923904.85</v>
      </c>
      <c r="E1215" s="1">
        <v>0</v>
      </c>
      <c r="F1215" s="1">
        <v>0</v>
      </c>
      <c r="G1215" s="2">
        <f t="shared" si="22"/>
        <v>1347919.5290400002</v>
      </c>
      <c r="H1215" s="2">
        <f t="shared" si="23"/>
        <v>0.41999999992549419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1962188.27</v>
      </c>
      <c r="D1216" s="1">
        <f>BILANCA!E239</f>
        <v>1923904.85</v>
      </c>
      <c r="E1216" s="1">
        <v>0</v>
      </c>
      <c r="F1216" s="1">
        <v>0</v>
      </c>
      <c r="G1216" s="2">
        <f t="shared" si="22"/>
        <v>1353729.5270100001</v>
      </c>
      <c r="H1216" s="2">
        <f t="shared" si="23"/>
        <v>0.41999999992549419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1897140.82</v>
      </c>
      <c r="D1217" s="1">
        <f>BILANCA!E240</f>
        <v>1857557.87</v>
      </c>
      <c r="E1217" s="1">
        <v>0</v>
      </c>
      <c r="F1217" s="1">
        <v>0</v>
      </c>
      <c r="G1217" s="2">
        <f t="shared" si="22"/>
        <v>1313268.0350400002</v>
      </c>
      <c r="H1217" s="2">
        <f t="shared" si="23"/>
        <v>0.30999999982304871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65047.45</v>
      </c>
      <c r="D1218" s="1">
        <f>BILANCA!E241</f>
        <v>66346.98</v>
      </c>
      <c r="E1218" s="1">
        <v>0</v>
      </c>
      <c r="F1218" s="1">
        <v>0</v>
      </c>
      <c r="G1218" s="2">
        <f t="shared" si="22"/>
        <v>46469.231349999995</v>
      </c>
      <c r="H1218" s="2">
        <f t="shared" si="23"/>
        <v>0.47000000000116415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160453.54</v>
      </c>
      <c r="D1222" s="1">
        <f>BILANCA!E245</f>
        <v>197472</v>
      </c>
      <c r="E1222" s="1">
        <v>0</v>
      </c>
      <c r="F1222" s="1">
        <v>0</v>
      </c>
      <c r="G1222" s="2">
        <f t="shared" si="22"/>
        <v>132740.01205999998</v>
      </c>
      <c r="H1222" s="2">
        <f t="shared" si="23"/>
        <v>0.45999999999185093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160453.54</v>
      </c>
      <c r="D1223" s="1">
        <f>BILANCA!E246</f>
        <v>221862.89</v>
      </c>
      <c r="E1223" s="1">
        <v>0</v>
      </c>
      <c r="F1223" s="1">
        <v>0</v>
      </c>
      <c r="G1223" s="2">
        <f t="shared" si="22"/>
        <v>145003.0368</v>
      </c>
      <c r="H1223" s="2">
        <f t="shared" si="23"/>
        <v>0.56999999997788109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160453.54</v>
      </c>
      <c r="D1224" s="1">
        <f>BILANCA!E247</f>
        <v>221862.89</v>
      </c>
      <c r="E1224" s="1">
        <v>0</v>
      </c>
      <c r="F1224" s="1">
        <v>0</v>
      </c>
      <c r="G1224" s="2">
        <f t="shared" si="22"/>
        <v>145607.21612</v>
      </c>
      <c r="H1224" s="2">
        <f t="shared" si="23"/>
        <v>0.56999999997788109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24390.89</v>
      </c>
      <c r="E1227" s="1">
        <v>0</v>
      </c>
      <c r="F1227" s="1">
        <v>0</v>
      </c>
      <c r="G1227" s="2">
        <f t="shared" si="22"/>
        <v>11902.75432</v>
      </c>
      <c r="H1227" s="2">
        <f t="shared" si="23"/>
        <v>0.11000000000058208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24390.89</v>
      </c>
      <c r="E1229" s="1">
        <v>0</v>
      </c>
      <c r="F1229" s="1">
        <v>0</v>
      </c>
      <c r="G1229" s="2">
        <f t="shared" si="22"/>
        <v>12000.317879999999</v>
      </c>
      <c r="H1229" s="2">
        <f t="shared" si="23"/>
        <v>0.11000000000058208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14943.99</v>
      </c>
      <c r="D1232" s="1">
        <f>BILANCA!E255</f>
        <v>33853.550000000003</v>
      </c>
      <c r="E1232" s="1">
        <v>0</v>
      </c>
      <c r="F1232" s="1">
        <v>0</v>
      </c>
      <c r="G1232" s="2">
        <f t="shared" si="22"/>
        <v>20580.12141</v>
      </c>
      <c r="H1232" s="2">
        <f t="shared" si="23"/>
        <v>0.4599999999973079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663.61</v>
      </c>
      <c r="D1236" s="1">
        <f>BILANCA!E259</f>
        <v>0</v>
      </c>
      <c r="E1236" s="1">
        <v>0</v>
      </c>
      <c r="F1236" s="1">
        <v>0</v>
      </c>
      <c r="G1236" s="2">
        <f t="shared" si="22"/>
        <v>167.89332999999999</v>
      </c>
      <c r="H1236" s="2">
        <f t="shared" si="23"/>
        <v>0.38999999999998636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663.61</v>
      </c>
      <c r="D1237" s="1">
        <f>BILANCA!E260</f>
        <v>0</v>
      </c>
      <c r="E1237" s="1">
        <v>0</v>
      </c>
      <c r="F1237" s="1">
        <v>0</v>
      </c>
      <c r="G1237" s="2">
        <f t="shared" si="22"/>
        <v>168.55694</v>
      </c>
      <c r="H1237" s="2">
        <f t="shared" si="23"/>
        <v>0.38999999999998636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14980.26</v>
      </c>
      <c r="D1241" s="1">
        <f>BILANCA!E265</f>
        <v>35817.85</v>
      </c>
      <c r="E1241" s="1">
        <v>0</v>
      </c>
      <c r="F1241" s="1">
        <v>0</v>
      </c>
      <c r="G1241" s="2">
        <f t="shared" si="22"/>
        <v>22346.917680000002</v>
      </c>
      <c r="H1241" s="2">
        <f t="shared" si="23"/>
        <v>0.41000000000167347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1767.17</v>
      </c>
      <c r="D1244" s="1">
        <f>BILANCA!E268</f>
        <v>1696.46</v>
      </c>
      <c r="E1244" s="1">
        <v>0</v>
      </c>
      <c r="F1244" s="1">
        <v>0</v>
      </c>
      <c r="G1244" s="2">
        <f t="shared" si="24"/>
        <v>1346.78349</v>
      </c>
      <c r="H1244" s="2">
        <f t="shared" si="23"/>
        <v>0.63000000000010914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3.44</v>
      </c>
      <c r="E1245" s="1">
        <v>0</v>
      </c>
      <c r="F1245" s="1">
        <v>0</v>
      </c>
      <c r="G1245" s="2">
        <f t="shared" si="24"/>
        <v>1.8025599999999999</v>
      </c>
      <c r="H1245" s="2">
        <f t="shared" si="23"/>
        <v>0.43999999999999995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113898.06</v>
      </c>
      <c r="D1264" s="1">
        <f>BILANCA!E288</f>
        <v>108008.11</v>
      </c>
      <c r="E1264" s="1">
        <v>0</v>
      </c>
      <c r="F1264" s="1">
        <v>0</v>
      </c>
      <c r="G1264" s="2">
        <f t="shared" si="24"/>
        <v>92705.912680000009</v>
      </c>
      <c r="H1264" s="2">
        <f t="shared" si="23"/>
        <v>0.16999999999825377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1838.95</v>
      </c>
      <c r="D1266" s="1">
        <f>BILANCA!E290</f>
        <v>0</v>
      </c>
      <c r="E1266" s="1">
        <v>0</v>
      </c>
      <c r="F1266" s="1">
        <v>0</v>
      </c>
      <c r="G1266" s="2">
        <f t="shared" si="24"/>
        <v>520.42284999999993</v>
      </c>
      <c r="H1266" s="2">
        <f t="shared" si="23"/>
        <v>4.9999999999954525E-2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3483.62</v>
      </c>
      <c r="E1278" s="1">
        <v>0</v>
      </c>
      <c r="F1278" s="1">
        <v>0</v>
      </c>
      <c r="G1278" s="2">
        <f t="shared" si="24"/>
        <v>2055.3357999999998</v>
      </c>
      <c r="H1278" s="2">
        <f t="shared" si="23"/>
        <v>0.38000000000010914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1275694.3899999999</v>
      </c>
      <c r="D1408" s="1">
        <f>'RAS-funkcijski'!E114</f>
        <v>1387165.2</v>
      </c>
      <c r="E1408" s="1">
        <v>0</v>
      </c>
      <c r="F1408" s="1">
        <v>0</v>
      </c>
      <c r="G1408" s="2">
        <f t="shared" si="24"/>
        <v>445502.72690000001</v>
      </c>
      <c r="H1408" s="2">
        <f t="shared" si="27"/>
        <v>0.58999999985098839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1275694.3899999999</v>
      </c>
      <c r="D1416" s="1">
        <f>'RAS-funkcijski'!E122</f>
        <v>1387165.2</v>
      </c>
      <c r="E1416" s="1">
        <v>0</v>
      </c>
      <c r="F1416" s="1">
        <v>0</v>
      </c>
      <c r="G1416" s="2">
        <f t="shared" si="24"/>
        <v>477902.92521999998</v>
      </c>
      <c r="H1416" s="2">
        <f t="shared" si="27"/>
        <v>0.58999999985098839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1275694.3899999999</v>
      </c>
      <c r="D1418" s="1">
        <f>'RAS-funkcijski'!E124</f>
        <v>1387165.2</v>
      </c>
      <c r="E1418" s="1">
        <v>0</v>
      </c>
      <c r="F1418" s="1">
        <v>0</v>
      </c>
      <c r="G1418" s="2">
        <f t="shared" si="24"/>
        <v>486002.97479999997</v>
      </c>
      <c r="H1418" s="2">
        <f t="shared" si="27"/>
        <v>0.58999999985098839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1275694.3899999999</v>
      </c>
      <c r="D1435" s="13">
        <f>'RAS-funkcijski'!E141</f>
        <v>1387165.2</v>
      </c>
      <c r="E1435" s="13">
        <v>0</v>
      </c>
      <c r="F1435" s="13">
        <v>0</v>
      </c>
      <c r="G1435" s="14">
        <f t="shared" si="24"/>
        <v>554853.39623000007</v>
      </c>
      <c r="H1435" s="14">
        <f t="shared" si="27"/>
        <v>0.58999999985098839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6608.96</v>
      </c>
      <c r="D1436" s="6">
        <f>'P-VRIO'!E5</f>
        <v>79.95</v>
      </c>
      <c r="E1436" s="6">
        <v>0</v>
      </c>
      <c r="F1436" s="6">
        <v>0</v>
      </c>
      <c r="G1436" s="7">
        <f t="shared" si="24"/>
        <v>6.768860000000001</v>
      </c>
      <c r="H1436" s="7">
        <f t="shared" si="27"/>
        <v>8.9999999999960778E-2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79.95</v>
      </c>
      <c r="E1437" s="1">
        <v>0</v>
      </c>
      <c r="F1437" s="1">
        <v>0</v>
      </c>
      <c r="G1437" s="2">
        <f t="shared" si="24"/>
        <v>0.31980000000000003</v>
      </c>
      <c r="H1437" s="2">
        <f t="shared" si="27"/>
        <v>4.9999999999997158E-2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79.95</v>
      </c>
      <c r="E1438" s="1">
        <v>0</v>
      </c>
      <c r="F1438" s="1">
        <v>0</v>
      </c>
      <c r="G1438" s="2">
        <f t="shared" si="24"/>
        <v>0.47970000000000002</v>
      </c>
      <c r="H1438" s="2">
        <f t="shared" si="27"/>
        <v>4.9999999999997158E-2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79.95</v>
      </c>
      <c r="E1440" s="1">
        <v>0</v>
      </c>
      <c r="F1440" s="1">
        <v>0</v>
      </c>
      <c r="G1440" s="2">
        <f t="shared" si="24"/>
        <v>0.7995000000000001</v>
      </c>
      <c r="H1440" s="2">
        <f t="shared" si="27"/>
        <v>4.9999999999997158E-2</v>
      </c>
      <c r="I1440" s="10">
        <f t="shared" si="28"/>
        <v>3.9974999999997735E-2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6608.96</v>
      </c>
      <c r="D1453" s="1">
        <f>'P-VRIO'!E22</f>
        <v>0</v>
      </c>
      <c r="E1453" s="1">
        <v>0</v>
      </c>
      <c r="F1453" s="1">
        <v>0</v>
      </c>
      <c r="G1453" s="2">
        <f t="shared" si="24"/>
        <v>118.96127999999999</v>
      </c>
      <c r="H1453" s="2">
        <f t="shared" si="27"/>
        <v>3.999999999996362E-2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6608.96</v>
      </c>
      <c r="D1454" s="1">
        <f>'P-VRIO'!E23</f>
        <v>0</v>
      </c>
      <c r="E1454" s="1">
        <v>0</v>
      </c>
      <c r="F1454" s="1">
        <v>0</v>
      </c>
      <c r="G1454" s="2">
        <f t="shared" si="24"/>
        <v>125.57024</v>
      </c>
      <c r="H1454" s="2">
        <f t="shared" si="27"/>
        <v>3.999999999996362E-2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6608.96</v>
      </c>
      <c r="D1456" s="1">
        <f>'P-VRIO'!E25</f>
        <v>0</v>
      </c>
      <c r="E1456" s="1">
        <v>0</v>
      </c>
      <c r="F1456" s="1">
        <v>0</v>
      </c>
      <c r="G1456" s="2">
        <f t="shared" si="24"/>
        <v>138.78816</v>
      </c>
      <c r="H1456" s="2">
        <f t="shared" si="27"/>
        <v>3.999999999996362E-2</v>
      </c>
      <c r="I1456" s="10">
        <f t="shared" si="30"/>
        <v>5.5515263999949509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115737.01</v>
      </c>
      <c r="D1480" s="6"/>
      <c r="E1480" s="6">
        <v>0</v>
      </c>
      <c r="F1480" s="6">
        <v>0</v>
      </c>
      <c r="G1480" s="7">
        <f t="shared" ref="G1480:G1580" si="34">B1480/1000*C1480</f>
        <v>115.73701</v>
      </c>
      <c r="H1480" s="7">
        <f t="shared" ref="H1480:H1580" si="35">ABS(C1480-ROUND(C1480,0))</f>
        <v>9.9999999947613105E-3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1517516.74</v>
      </c>
      <c r="D1481" s="1">
        <v>0</v>
      </c>
      <c r="E1481" s="1">
        <v>0</v>
      </c>
      <c r="F1481" s="1">
        <v>0</v>
      </c>
      <c r="G1481" s="2">
        <f t="shared" si="34"/>
        <v>3035.0334800000001</v>
      </c>
      <c r="H1481" s="2">
        <f t="shared" si="35"/>
        <v>0.26000000000931323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2402.8000000000002</v>
      </c>
      <c r="D1482" s="1">
        <v>0</v>
      </c>
      <c r="E1482" s="1">
        <v>0</v>
      </c>
      <c r="F1482" s="1">
        <v>0</v>
      </c>
      <c r="G1482" s="2">
        <f t="shared" si="34"/>
        <v>7.208400000000001</v>
      </c>
      <c r="H1482" s="2">
        <f t="shared" si="35"/>
        <v>0.1999999999998181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1491175.17</v>
      </c>
      <c r="D1483" s="1">
        <v>0</v>
      </c>
      <c r="E1483" s="1">
        <v>0</v>
      </c>
      <c r="F1483" s="1">
        <v>0</v>
      </c>
      <c r="G1483" s="2">
        <f t="shared" si="34"/>
        <v>5964.7006799999999</v>
      </c>
      <c r="H1483" s="2">
        <f t="shared" si="35"/>
        <v>0.16999999992549419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1045640.79</v>
      </c>
      <c r="D1484" s="1">
        <v>0</v>
      </c>
      <c r="E1484" s="1">
        <v>0</v>
      </c>
      <c r="F1484" s="1">
        <v>0</v>
      </c>
      <c r="G1484" s="2">
        <f t="shared" si="34"/>
        <v>5228.2039500000001</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308303.99</v>
      </c>
      <c r="D1485" s="1">
        <v>0</v>
      </c>
      <c r="E1485" s="1">
        <v>0</v>
      </c>
      <c r="F1485" s="1">
        <v>0</v>
      </c>
      <c r="G1485" s="2">
        <f t="shared" si="34"/>
        <v>1849.82394</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1431.43</v>
      </c>
      <c r="D1486" s="1">
        <v>0</v>
      </c>
      <c r="E1486" s="1">
        <v>0</v>
      </c>
      <c r="F1486" s="1">
        <v>0</v>
      </c>
      <c r="G1486" s="2">
        <f t="shared" si="34"/>
        <v>10.020010000000001</v>
      </c>
      <c r="H1486" s="2">
        <f t="shared" si="35"/>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14845.91</v>
      </c>
      <c r="D1489" s="1">
        <v>0</v>
      </c>
      <c r="E1489" s="1">
        <v>0</v>
      </c>
      <c r="F1489" s="1">
        <v>0</v>
      </c>
      <c r="G1489" s="2">
        <f t="shared" si="34"/>
        <v>148.45910000000001</v>
      </c>
      <c r="H1489" s="2">
        <f t="shared" si="35"/>
        <v>9.0000000000145519E-2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120953.05</v>
      </c>
      <c r="D1491" s="1">
        <v>0</v>
      </c>
      <c r="E1491" s="1">
        <v>0</v>
      </c>
      <c r="F1491" s="1">
        <v>0</v>
      </c>
      <c r="G1491" s="2">
        <f t="shared" si="34"/>
        <v>1451.4366</v>
      </c>
      <c r="H1491" s="2">
        <f t="shared" si="35"/>
        <v>5.0000000002910383E-2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23938.77</v>
      </c>
      <c r="D1492" s="1">
        <v>0</v>
      </c>
      <c r="E1492" s="1">
        <v>0</v>
      </c>
      <c r="F1492" s="1">
        <v>0</v>
      </c>
      <c r="G1492" s="2">
        <f t="shared" si="34"/>
        <v>311.20400999999998</v>
      </c>
      <c r="H1492" s="2">
        <f t="shared" si="35"/>
        <v>0.22999999999956344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1525245.64</v>
      </c>
      <c r="D1499" s="1">
        <v>0</v>
      </c>
      <c r="E1499" s="1">
        <v>0</v>
      </c>
      <c r="F1499" s="1">
        <v>0</v>
      </c>
      <c r="G1499" s="2">
        <f t="shared" si="34"/>
        <v>30504.912799999998</v>
      </c>
      <c r="H1499" s="2">
        <f t="shared" si="35"/>
        <v>0.36000000010244548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11132.04</v>
      </c>
      <c r="D1500" s="1">
        <v>0</v>
      </c>
      <c r="E1500" s="1">
        <v>0</v>
      </c>
      <c r="F1500" s="1">
        <v>0</v>
      </c>
      <c r="G1500" s="2">
        <f t="shared" si="34"/>
        <v>233.77284000000003</v>
      </c>
      <c r="H1500" s="2">
        <f t="shared" si="35"/>
        <v>4.0000000000873115E-2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1488335.8699999999</v>
      </c>
      <c r="D1501" s="1">
        <v>0</v>
      </c>
      <c r="E1501" s="1">
        <v>0</v>
      </c>
      <c r="F1501" s="1">
        <v>0</v>
      </c>
      <c r="G1501" s="2">
        <f t="shared" si="34"/>
        <v>32743.389139999996</v>
      </c>
      <c r="H1501" s="2">
        <f t="shared" si="35"/>
        <v>0.13000000012107193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1033271.47</v>
      </c>
      <c r="D1502" s="1">
        <v>0</v>
      </c>
      <c r="E1502" s="1">
        <v>0</v>
      </c>
      <c r="F1502" s="1">
        <v>0</v>
      </c>
      <c r="G1502" s="2">
        <f t="shared" si="34"/>
        <v>23765.24381</v>
      </c>
      <c r="H1502" s="2">
        <f t="shared" si="35"/>
        <v>0.46999999997206032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316257.14</v>
      </c>
      <c r="D1503" s="1">
        <v>0</v>
      </c>
      <c r="E1503" s="1">
        <v>0</v>
      </c>
      <c r="F1503" s="1">
        <v>0</v>
      </c>
      <c r="G1503" s="2">
        <f t="shared" si="34"/>
        <v>7590.1713600000003</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1376.78</v>
      </c>
      <c r="D1504" s="1">
        <v>0</v>
      </c>
      <c r="E1504" s="1">
        <v>0</v>
      </c>
      <c r="F1504" s="1">
        <v>0</v>
      </c>
      <c r="G1504" s="2">
        <f t="shared" si="34"/>
        <v>34.419499999999999</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14845.91</v>
      </c>
      <c r="D1507" s="1">
        <v>0</v>
      </c>
      <c r="E1507" s="1">
        <v>0</v>
      </c>
      <c r="F1507" s="1">
        <v>0</v>
      </c>
      <c r="G1507" s="2">
        <f t="shared" si="34"/>
        <v>415.68547999999998</v>
      </c>
      <c r="H1507" s="2">
        <f t="shared" si="35"/>
        <v>9.0000000000145519E-2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122584.57</v>
      </c>
      <c r="D1508" s="1">
        <v>0</v>
      </c>
      <c r="E1508" s="1">
        <v>0</v>
      </c>
      <c r="F1508" s="1">
        <v>0</v>
      </c>
      <c r="G1508" s="2">
        <f t="shared" si="34"/>
        <v>3554.9525300000005</v>
      </c>
      <c r="H1508" s="2">
        <f t="shared" si="35"/>
        <v>0.42999999999301508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25777.73</v>
      </c>
      <c r="D1510" s="1">
        <v>0</v>
      </c>
      <c r="E1510" s="1">
        <v>0</v>
      </c>
      <c r="F1510" s="1">
        <v>0</v>
      </c>
      <c r="G1510" s="2">
        <f t="shared" si="34"/>
        <v>799.10962999999992</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108008.1100000001</v>
      </c>
      <c r="D1517" s="1">
        <v>0</v>
      </c>
      <c r="E1517" s="1">
        <v>0</v>
      </c>
      <c r="F1517" s="1">
        <v>0</v>
      </c>
      <c r="G1517" s="2">
        <f t="shared" si="34"/>
        <v>4104.3081800000036</v>
      </c>
      <c r="H1517" s="2">
        <f t="shared" si="3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108008.11</v>
      </c>
      <c r="D1576" s="1">
        <v>0</v>
      </c>
      <c r="E1576" s="1">
        <v>0</v>
      </c>
      <c r="F1576" s="1">
        <v>0</v>
      </c>
      <c r="G1576" s="2">
        <f t="shared" si="34"/>
        <v>10476.78667</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3483.62</v>
      </c>
      <c r="D1577" s="1">
        <v>0</v>
      </c>
      <c r="E1577" s="1">
        <v>0</v>
      </c>
      <c r="F1577" s="1">
        <v>0</v>
      </c>
      <c r="G1577" s="2">
        <f t="shared" si="34"/>
        <v>341.39476000000002</v>
      </c>
      <c r="H1577" s="2">
        <f t="shared" si="35"/>
        <v>0.38000000000010914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104524.49</v>
      </c>
      <c r="D1578" s="1">
        <v>0</v>
      </c>
      <c r="E1578" s="1">
        <v>0</v>
      </c>
      <c r="F1578" s="1">
        <v>0</v>
      </c>
      <c r="G1578" s="2">
        <f t="shared" si="34"/>
        <v>10347.924510000001</v>
      </c>
      <c r="H1578" s="2">
        <f t="shared" si="35"/>
        <v>0.49000000000523869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42993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1299727.44</v>
      </c>
      <c r="I16" s="170">
        <f>'PR-RAS'!E6</f>
        <v>1424296.73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1229095.18</v>
      </c>
      <c r="I17" s="170">
        <f>'PR-RAS'!E151</f>
        <v>1362774.3099999998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160453.54000000004</v>
      </c>
      <c r="I18" s="170">
        <f>'PR-RAS'!E645</f>
        <v>197472.00000000026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1960159.6199999996</v>
      </c>
      <c r="I20" s="173">
        <f>BILANCA!E7</f>
        <v>1924543.65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311643.18</v>
      </c>
      <c r="I21" s="175">
        <f>BILANCA!E68</f>
        <v>366018.83999999997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134217</v>
      </c>
      <c r="I22" s="175">
        <f>BILANCA!E176</f>
        <v>135332.09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2137585.8000000003</v>
      </c>
      <c r="I23" s="177">
        <f>BILANCA!E237</f>
        <v>2155230.4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1275694.3899999999</v>
      </c>
      <c r="I27" s="175">
        <f>'RAS-funkcijski'!E114</f>
        <v>1387165.2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1275694.3899999999</v>
      </c>
      <c r="I28" s="179">
        <f>'RAS-funkcijski'!E141</f>
        <v>1387165.2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6608.96</v>
      </c>
      <c r="I29" s="173">
        <f>'P-VRIO'!E5</f>
        <v>79.95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6608.96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115737.01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108008.1100000001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108008.11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0" zoomScaleNormal="100" workbookViewId="0">
      <selection activeCell="E248" sqref="E24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1299727.44</v>
      </c>
      <c r="E6" s="51">
        <f>E7+E44+E50+E82+E106+E124+E133+E139</f>
        <v>1424296.73</v>
      </c>
      <c r="F6" s="52">
        <f t="shared" ref="F6:F131" si="0">IF(D6&lt;&gt;0,IF(E6/D6&gt;=100,"&gt;&gt;100",E6/D6*100),"-")</f>
        <v>109.58426252814975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109094.85</v>
      </c>
      <c r="E50" s="51">
        <f>E51+E54+E59+E62+E65+E68+E71+E74+E77</f>
        <v>97875.260000000009</v>
      </c>
      <c r="F50" s="52">
        <f t="shared" si="0"/>
        <v>89.715747351960246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38157.81</v>
      </c>
      <c r="E68" s="51">
        <f t="shared" si="15"/>
        <v>34270</v>
      </c>
      <c r="F68" s="52">
        <f t="shared" si="0"/>
        <v>89.811233925636728</v>
      </c>
    </row>
    <row r="69" spans="1:6" ht="12.75" customHeight="1" x14ac:dyDescent="0.2">
      <c r="A69" s="53" t="s">
        <v>184</v>
      </c>
      <c r="B69" s="85" t="s">
        <v>185</v>
      </c>
      <c r="C69" s="50" t="s">
        <v>184</v>
      </c>
      <c r="D69" s="242">
        <v>38157.81</v>
      </c>
      <c r="E69" s="242">
        <v>34270</v>
      </c>
      <c r="F69" s="52">
        <f t="shared" si="0"/>
        <v>89.811233925636728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70937.040000000008</v>
      </c>
      <c r="E77" s="51">
        <f t="shared" si="18"/>
        <v>63605.26</v>
      </c>
      <c r="F77" s="52">
        <f t="shared" si="0"/>
        <v>89.664384079177808</v>
      </c>
    </row>
    <row r="78" spans="1:6" ht="12.75" customHeight="1" x14ac:dyDescent="0.2">
      <c r="A78" s="53">
        <v>6391</v>
      </c>
      <c r="B78" s="85" t="s">
        <v>202</v>
      </c>
      <c r="C78" s="50" t="s">
        <v>203</v>
      </c>
      <c r="D78" s="242">
        <v>23863.56</v>
      </c>
      <c r="E78" s="242">
        <v>28904.080000000002</v>
      </c>
      <c r="F78" s="52">
        <f t="shared" si="0"/>
        <v>121.12224663880828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47073.48</v>
      </c>
      <c r="E80" s="242">
        <v>34701.18</v>
      </c>
      <c r="F80" s="52">
        <f t="shared" si="0"/>
        <v>73.717048325299089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733.98</v>
      </c>
      <c r="E82" s="51">
        <f t="shared" si="19"/>
        <v>498.67999999999995</v>
      </c>
      <c r="F82" s="52">
        <f t="shared" si="0"/>
        <v>67.941905773999281</v>
      </c>
    </row>
    <row r="83" spans="1:6" ht="12.75" customHeight="1" x14ac:dyDescent="0.2">
      <c r="A83" s="53">
        <v>641</v>
      </c>
      <c r="B83" s="85" t="s">
        <v>212</v>
      </c>
      <c r="C83" s="50" t="s">
        <v>213</v>
      </c>
      <c r="D83" s="51">
        <f t="shared" ref="D83:E83" si="20">SUM(D84:D90)</f>
        <v>5.2</v>
      </c>
      <c r="E83" s="51">
        <f t="shared" si="20"/>
        <v>3.59</v>
      </c>
      <c r="F83" s="52">
        <f t="shared" si="0"/>
        <v>69.038461538461533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3.97</v>
      </c>
      <c r="E85" s="242">
        <v>3.59</v>
      </c>
      <c r="F85" s="52">
        <f t="shared" si="0"/>
        <v>90.428211586901753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1.23</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728.78</v>
      </c>
      <c r="E91" s="51">
        <f t="shared" si="21"/>
        <v>495.09</v>
      </c>
      <c r="F91" s="52">
        <f t="shared" si="0"/>
        <v>67.934081615851156</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728.78</v>
      </c>
      <c r="E97" s="242">
        <v>495.09</v>
      </c>
      <c r="F97" s="52">
        <f t="shared" si="0"/>
        <v>67.934081615851156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139681.26999999999</v>
      </c>
      <c r="E106" s="51">
        <f t="shared" si="23"/>
        <v>140362.95000000001</v>
      </c>
      <c r="F106" s="52">
        <f t="shared" si="0"/>
        <v>100.4880253451304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139681.26999999999</v>
      </c>
      <c r="E112" s="51">
        <f t="shared" si="25"/>
        <v>140362.95000000001</v>
      </c>
      <c r="F112" s="52">
        <f t="shared" si="0"/>
        <v>100.4880253451304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139681.26999999999</v>
      </c>
      <c r="E117" s="242">
        <v>140362.95000000001</v>
      </c>
      <c r="F117" s="52">
        <f t="shared" si="0"/>
        <v>100.4880253451304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77154.98</v>
      </c>
      <c r="E124" s="51">
        <f t="shared" si="27"/>
        <v>47002.8</v>
      </c>
      <c r="F124" s="52">
        <f t="shared" si="0"/>
        <v>60.919982093184402</v>
      </c>
    </row>
    <row r="125" spans="1:6" ht="12.75" customHeight="1" x14ac:dyDescent="0.2">
      <c r="A125" s="53">
        <v>661</v>
      </c>
      <c r="B125" s="86" t="s">
        <v>296</v>
      </c>
      <c r="C125" s="50" t="s">
        <v>297</v>
      </c>
      <c r="D125" s="51">
        <f t="shared" ref="D125:E125" si="28">SUM(D126:D127)</f>
        <v>74182.539999999994</v>
      </c>
      <c r="E125" s="51">
        <f t="shared" si="28"/>
        <v>46855.48</v>
      </c>
      <c r="F125" s="52">
        <f t="shared" si="0"/>
        <v>63.16240991478589</v>
      </c>
    </row>
    <row r="126" spans="1:6" ht="12.75" customHeight="1" x14ac:dyDescent="0.2">
      <c r="A126" s="53">
        <v>6614</v>
      </c>
      <c r="B126" s="86" t="s">
        <v>298</v>
      </c>
      <c r="C126" s="50" t="s">
        <v>299</v>
      </c>
      <c r="D126" s="242">
        <v>7938.26</v>
      </c>
      <c r="E126" s="242">
        <v>4938.72</v>
      </c>
      <c r="F126" s="52">
        <f t="shared" si="0"/>
        <v>62.214137606981893</v>
      </c>
    </row>
    <row r="127" spans="1:6" ht="12.75" customHeight="1" x14ac:dyDescent="0.2">
      <c r="A127" s="53">
        <v>6615</v>
      </c>
      <c r="B127" s="86" t="s">
        <v>300</v>
      </c>
      <c r="C127" s="50" t="s">
        <v>301</v>
      </c>
      <c r="D127" s="242">
        <v>66244.28</v>
      </c>
      <c r="E127" s="242">
        <v>41916.76</v>
      </c>
      <c r="F127" s="52">
        <f t="shared" si="0"/>
        <v>63.276044361867925</v>
      </c>
    </row>
    <row r="128" spans="1:6" ht="24" x14ac:dyDescent="0.2">
      <c r="A128" s="53">
        <v>663</v>
      </c>
      <c r="B128" s="231" t="s">
        <v>302</v>
      </c>
      <c r="C128" s="50" t="s">
        <v>303</v>
      </c>
      <c r="D128" s="51">
        <f t="shared" ref="D128:E128" si="29">SUM(D129:D132)</f>
        <v>2972.44</v>
      </c>
      <c r="E128" s="51">
        <f t="shared" si="29"/>
        <v>147.32</v>
      </c>
      <c r="F128" s="52">
        <f t="shared" si="0"/>
        <v>4.9561976019700982</v>
      </c>
    </row>
    <row r="129" spans="1:6" ht="12.75" customHeight="1" x14ac:dyDescent="0.2">
      <c r="A129" s="53">
        <v>6631</v>
      </c>
      <c r="B129" s="86" t="s">
        <v>304</v>
      </c>
      <c r="C129" s="50" t="s">
        <v>305</v>
      </c>
      <c r="D129" s="242">
        <v>2972.44</v>
      </c>
      <c r="E129" s="242">
        <v>147.32</v>
      </c>
      <c r="F129" s="52">
        <f t="shared" si="0"/>
        <v>4.9561976019700982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973062.36</v>
      </c>
      <c r="E133" s="51">
        <f t="shared" si="30"/>
        <v>1134607.51</v>
      </c>
      <c r="F133" s="52">
        <f t="shared" ref="F133:F223" si="31">IF(D133&lt;&gt;0,IF(E133/D133&gt;=100,"&gt;&gt;100",E133/D133*100),"-")</f>
        <v>116.60172632718012</v>
      </c>
    </row>
    <row r="134" spans="1:6" ht="24" x14ac:dyDescent="0.2">
      <c r="A134" s="53">
        <v>671</v>
      </c>
      <c r="B134" s="232" t="s">
        <v>314</v>
      </c>
      <c r="C134" s="50" t="s">
        <v>315</v>
      </c>
      <c r="D134" s="51">
        <f t="shared" ref="D134:E134" si="32">SUM(D135:D137)</f>
        <v>973062.36</v>
      </c>
      <c r="E134" s="51">
        <f t="shared" si="32"/>
        <v>1134607.51</v>
      </c>
      <c r="F134" s="52">
        <f t="shared" si="31"/>
        <v>116.60172632718012</v>
      </c>
    </row>
    <row r="135" spans="1:6" ht="12.75" customHeight="1" x14ac:dyDescent="0.2">
      <c r="A135" s="53">
        <v>6711</v>
      </c>
      <c r="B135" s="85" t="s">
        <v>316</v>
      </c>
      <c r="C135" s="50" t="s">
        <v>317</v>
      </c>
      <c r="D135" s="242">
        <v>973062.36</v>
      </c>
      <c r="E135" s="242">
        <v>1134607.51</v>
      </c>
      <c r="F135" s="52">
        <f t="shared" si="31"/>
        <v>116.60172632718012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3949.53</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3949.53</v>
      </c>
      <c r="F150" s="52" t="str">
        <f t="shared" si="31"/>
        <v>-</v>
      </c>
    </row>
    <row r="151" spans="1:6" ht="12.75" customHeight="1" x14ac:dyDescent="0.2">
      <c r="A151" s="53">
        <v>3</v>
      </c>
      <c r="B151" s="85" t="s">
        <v>348</v>
      </c>
      <c r="C151" s="50" t="s">
        <v>56</v>
      </c>
      <c r="D151" s="51">
        <f t="shared" ref="D151:E151" si="35">D152+D163+D196+D215+D224+D252+D263</f>
        <v>1229095.18</v>
      </c>
      <c r="E151" s="51">
        <f t="shared" si="35"/>
        <v>1362774.3099999998</v>
      </c>
      <c r="F151" s="52">
        <f t="shared" si="31"/>
        <v>110.87622278365781</v>
      </c>
    </row>
    <row r="152" spans="1:6" ht="12.75" customHeight="1" x14ac:dyDescent="0.2">
      <c r="A152" s="53">
        <v>31</v>
      </c>
      <c r="B152" s="85" t="s">
        <v>349</v>
      </c>
      <c r="C152" s="50" t="s">
        <v>350</v>
      </c>
      <c r="D152" s="51">
        <f t="shared" ref="D152:E152" si="36">D153+D158+D159</f>
        <v>861137.16999999993</v>
      </c>
      <c r="E152" s="51">
        <f t="shared" si="36"/>
        <v>1041111.2</v>
      </c>
      <c r="F152" s="52">
        <f t="shared" si="31"/>
        <v>120.89957747381872</v>
      </c>
    </row>
    <row r="153" spans="1:6" ht="12.75" customHeight="1" x14ac:dyDescent="0.2">
      <c r="A153" s="53">
        <v>311</v>
      </c>
      <c r="B153" s="85" t="s">
        <v>351</v>
      </c>
      <c r="C153" s="50" t="s">
        <v>352</v>
      </c>
      <c r="D153" s="51">
        <f t="shared" ref="D153:E153" si="37">SUM(D154:D157)</f>
        <v>708402.33</v>
      </c>
      <c r="E153" s="51">
        <f t="shared" si="37"/>
        <v>851019.58</v>
      </c>
      <c r="F153" s="52">
        <f t="shared" si="31"/>
        <v>120.13223897781364</v>
      </c>
    </row>
    <row r="154" spans="1:6" ht="12.75" customHeight="1" x14ac:dyDescent="0.2">
      <c r="A154" s="53">
        <v>3111</v>
      </c>
      <c r="B154" s="85" t="s">
        <v>353</v>
      </c>
      <c r="C154" s="50" t="s">
        <v>354</v>
      </c>
      <c r="D154" s="242">
        <v>704714.11</v>
      </c>
      <c r="E154" s="242">
        <v>849834.62</v>
      </c>
      <c r="F154" s="52">
        <f t="shared" si="31"/>
        <v>120.59282025728135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3688.22</v>
      </c>
      <c r="E157" s="242">
        <v>1184.96</v>
      </c>
      <c r="F157" s="52">
        <f t="shared" si="31"/>
        <v>32.128235300497259</v>
      </c>
    </row>
    <row r="158" spans="1:6" ht="12.75" customHeight="1" x14ac:dyDescent="0.2">
      <c r="A158" s="53">
        <v>312</v>
      </c>
      <c r="B158" s="85" t="s">
        <v>361</v>
      </c>
      <c r="C158" s="50" t="s">
        <v>362</v>
      </c>
      <c r="D158" s="242">
        <v>35145.589999999997</v>
      </c>
      <c r="E158" s="242">
        <v>49403.81</v>
      </c>
      <c r="F158" s="52">
        <f t="shared" si="31"/>
        <v>140.5690159135186</v>
      </c>
    </row>
    <row r="159" spans="1:6" ht="12.75" customHeight="1" x14ac:dyDescent="0.2">
      <c r="A159" s="53">
        <v>313</v>
      </c>
      <c r="B159" s="85" t="s">
        <v>363</v>
      </c>
      <c r="C159" s="50" t="s">
        <v>364</v>
      </c>
      <c r="D159" s="51">
        <f t="shared" ref="D159:E159" si="38">SUM(D160:D162)</f>
        <v>117589.25</v>
      </c>
      <c r="E159" s="51">
        <f t="shared" si="38"/>
        <v>140687.81</v>
      </c>
      <c r="F159" s="52">
        <f t="shared" si="31"/>
        <v>119.64342828957579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117500.13</v>
      </c>
      <c r="E161" s="242">
        <v>140687.81</v>
      </c>
      <c r="F161" s="52">
        <f t="shared" si="31"/>
        <v>119.73417391112673</v>
      </c>
    </row>
    <row r="162" spans="1:6" ht="12.75" customHeight="1" x14ac:dyDescent="0.2">
      <c r="A162" s="53">
        <v>3133</v>
      </c>
      <c r="B162" s="85" t="s">
        <v>368</v>
      </c>
      <c r="C162" s="50" t="s">
        <v>369</v>
      </c>
      <c r="D162" s="242">
        <v>89.12</v>
      </c>
      <c r="E162" s="242"/>
      <c r="F162" s="52">
        <f t="shared" si="31"/>
        <v>0</v>
      </c>
    </row>
    <row r="163" spans="1:6" ht="12.75" customHeight="1" x14ac:dyDescent="0.2">
      <c r="A163" s="53">
        <v>32</v>
      </c>
      <c r="B163" s="85" t="s">
        <v>370</v>
      </c>
      <c r="C163" s="50" t="s">
        <v>371</v>
      </c>
      <c r="D163" s="51">
        <f t="shared" ref="D163:E163" si="39">D164+D169+D177+D187+D188</f>
        <v>356130.57000000007</v>
      </c>
      <c r="E163" s="51">
        <f t="shared" si="39"/>
        <v>309432.32999999996</v>
      </c>
      <c r="F163" s="52">
        <f t="shared" si="31"/>
        <v>86.887326184887726</v>
      </c>
    </row>
    <row r="164" spans="1:6" ht="12.75" customHeight="1" x14ac:dyDescent="0.2">
      <c r="A164" s="53">
        <v>321</v>
      </c>
      <c r="B164" s="85" t="s">
        <v>372</v>
      </c>
      <c r="C164" s="50" t="s">
        <v>373</v>
      </c>
      <c r="D164" s="51">
        <f t="shared" ref="D164:E164" si="40">SUM(D165:D168)</f>
        <v>63563.250000000007</v>
      </c>
      <c r="E164" s="51">
        <f t="shared" si="40"/>
        <v>69907.75</v>
      </c>
      <c r="F164" s="52">
        <f t="shared" si="31"/>
        <v>109.98139648303066</v>
      </c>
    </row>
    <row r="165" spans="1:6" ht="12.75" customHeight="1" x14ac:dyDescent="0.2">
      <c r="A165" s="53">
        <v>3211</v>
      </c>
      <c r="B165" s="85" t="s">
        <v>374</v>
      </c>
      <c r="C165" s="50" t="s">
        <v>375</v>
      </c>
      <c r="D165" s="242">
        <v>27418.07</v>
      </c>
      <c r="E165" s="242">
        <v>19212.32</v>
      </c>
      <c r="F165" s="52">
        <f t="shared" si="31"/>
        <v>70.071744655987828</v>
      </c>
    </row>
    <row r="166" spans="1:6" ht="12.75" customHeight="1" x14ac:dyDescent="0.2">
      <c r="A166" s="53">
        <v>3212</v>
      </c>
      <c r="B166" s="85" t="s">
        <v>376</v>
      </c>
      <c r="C166" s="50" t="s">
        <v>377</v>
      </c>
      <c r="D166" s="242">
        <v>31452.34</v>
      </c>
      <c r="E166" s="242">
        <v>35473.39</v>
      </c>
      <c r="F166" s="52">
        <f t="shared" si="31"/>
        <v>112.78458136978043</v>
      </c>
    </row>
    <row r="167" spans="1:6" ht="12.75" customHeight="1" x14ac:dyDescent="0.2">
      <c r="A167" s="53">
        <v>3213</v>
      </c>
      <c r="B167" s="85" t="s">
        <v>378</v>
      </c>
      <c r="C167" s="50" t="s">
        <v>379</v>
      </c>
      <c r="D167" s="242">
        <v>4339.3999999999996</v>
      </c>
      <c r="E167" s="242">
        <v>14612.14</v>
      </c>
      <c r="F167" s="52">
        <f t="shared" si="31"/>
        <v>336.73180624049405</v>
      </c>
    </row>
    <row r="168" spans="1:6" ht="12.75" customHeight="1" x14ac:dyDescent="0.2">
      <c r="A168" s="53">
        <v>3214</v>
      </c>
      <c r="B168" s="85" t="s">
        <v>380</v>
      </c>
      <c r="C168" s="50" t="s">
        <v>381</v>
      </c>
      <c r="D168" s="242">
        <v>353.44</v>
      </c>
      <c r="E168" s="242">
        <v>609.9</v>
      </c>
      <c r="F168" s="52">
        <f t="shared" si="31"/>
        <v>172.56111362607513</v>
      </c>
    </row>
    <row r="169" spans="1:6" ht="12.75" customHeight="1" x14ac:dyDescent="0.2">
      <c r="A169" s="53">
        <v>322</v>
      </c>
      <c r="B169" s="85" t="s">
        <v>382</v>
      </c>
      <c r="C169" s="50" t="s">
        <v>383</v>
      </c>
      <c r="D169" s="51">
        <f t="shared" ref="D169:E169" si="41">SUM(D170:D176)</f>
        <v>91693.790000000008</v>
      </c>
      <c r="E169" s="51">
        <f t="shared" si="41"/>
        <v>72791.290000000008</v>
      </c>
      <c r="F169" s="52">
        <f t="shared" si="31"/>
        <v>79.385190643772063</v>
      </c>
    </row>
    <row r="170" spans="1:6" ht="12.75" customHeight="1" x14ac:dyDescent="0.2">
      <c r="A170" s="53">
        <v>3221</v>
      </c>
      <c r="B170" s="85" t="s">
        <v>384</v>
      </c>
      <c r="C170" s="50" t="s">
        <v>385</v>
      </c>
      <c r="D170" s="242">
        <v>10088.65</v>
      </c>
      <c r="E170" s="242">
        <v>19738.310000000001</v>
      </c>
      <c r="F170" s="52">
        <f t="shared" si="31"/>
        <v>195.6486745005526</v>
      </c>
    </row>
    <row r="171" spans="1:6" ht="12.75" customHeight="1" x14ac:dyDescent="0.2">
      <c r="A171" s="53">
        <v>3222</v>
      </c>
      <c r="B171" s="85" t="s">
        <v>386</v>
      </c>
      <c r="C171" s="50" t="s">
        <v>387</v>
      </c>
      <c r="D171" s="242">
        <v>1277.5899999999999</v>
      </c>
      <c r="E171" s="242">
        <v>2251.81</v>
      </c>
      <c r="F171" s="52">
        <f t="shared" si="31"/>
        <v>176.25451044544809</v>
      </c>
    </row>
    <row r="172" spans="1:6" ht="12.75" customHeight="1" x14ac:dyDescent="0.2">
      <c r="A172" s="53">
        <v>3223</v>
      </c>
      <c r="B172" s="85" t="s">
        <v>388</v>
      </c>
      <c r="C172" s="50" t="s">
        <v>389</v>
      </c>
      <c r="D172" s="242">
        <v>74728.160000000003</v>
      </c>
      <c r="E172" s="242">
        <v>39112.65</v>
      </c>
      <c r="F172" s="52">
        <f t="shared" si="31"/>
        <v>52.339907740268188</v>
      </c>
    </row>
    <row r="173" spans="1:6" ht="12.75" customHeight="1" x14ac:dyDescent="0.2">
      <c r="A173" s="53">
        <v>3224</v>
      </c>
      <c r="B173" s="85" t="s">
        <v>390</v>
      </c>
      <c r="C173" s="50" t="s">
        <v>391</v>
      </c>
      <c r="D173" s="242">
        <v>2393.2600000000002</v>
      </c>
      <c r="E173" s="242">
        <v>7938.3</v>
      </c>
      <c r="F173" s="52">
        <f t="shared" si="31"/>
        <v>331.69400733727213</v>
      </c>
    </row>
    <row r="174" spans="1:6" ht="12.75" customHeight="1" x14ac:dyDescent="0.2">
      <c r="A174" s="53">
        <v>3225</v>
      </c>
      <c r="B174" s="85" t="s">
        <v>392</v>
      </c>
      <c r="C174" s="50" t="s">
        <v>393</v>
      </c>
      <c r="D174" s="242">
        <v>3036.03</v>
      </c>
      <c r="E174" s="242">
        <v>3456.9</v>
      </c>
      <c r="F174" s="52">
        <f t="shared" si="31"/>
        <v>113.86251124000751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170.1</v>
      </c>
      <c r="E176" s="242">
        <v>293.32</v>
      </c>
      <c r="F176" s="52">
        <f t="shared" si="31"/>
        <v>172.43974132863022</v>
      </c>
    </row>
    <row r="177" spans="1:6" ht="12.75" customHeight="1" x14ac:dyDescent="0.2">
      <c r="A177" s="53">
        <v>323</v>
      </c>
      <c r="B177" s="85" t="s">
        <v>398</v>
      </c>
      <c r="C177" s="50" t="s">
        <v>399</v>
      </c>
      <c r="D177" s="51">
        <f t="shared" ref="D177:E177" si="42">SUM(D178:D186)</f>
        <v>170496.05000000002</v>
      </c>
      <c r="E177" s="51">
        <f t="shared" si="42"/>
        <v>141573.19</v>
      </c>
      <c r="F177" s="52">
        <f t="shared" si="31"/>
        <v>83.03605274139781</v>
      </c>
    </row>
    <row r="178" spans="1:6" ht="12.75" customHeight="1" x14ac:dyDescent="0.2">
      <c r="A178" s="53">
        <v>3231</v>
      </c>
      <c r="B178" s="85" t="s">
        <v>400</v>
      </c>
      <c r="C178" s="50" t="s">
        <v>401</v>
      </c>
      <c r="D178" s="242">
        <v>6333.06</v>
      </c>
      <c r="E178" s="242">
        <v>6092.02</v>
      </c>
      <c r="F178" s="52">
        <f t="shared" si="31"/>
        <v>96.193941001664285</v>
      </c>
    </row>
    <row r="179" spans="1:6" ht="12.75" customHeight="1" x14ac:dyDescent="0.2">
      <c r="A179" s="53">
        <v>3232</v>
      </c>
      <c r="B179" s="85" t="s">
        <v>402</v>
      </c>
      <c r="C179" s="50" t="s">
        <v>403</v>
      </c>
      <c r="D179" s="242">
        <v>3476.83</v>
      </c>
      <c r="E179" s="242">
        <v>6535.7</v>
      </c>
      <c r="F179" s="52">
        <f t="shared" si="31"/>
        <v>187.97870473966228</v>
      </c>
    </row>
    <row r="180" spans="1:6" ht="12.75" customHeight="1" x14ac:dyDescent="0.2">
      <c r="A180" s="53">
        <v>3233</v>
      </c>
      <c r="B180" s="85" t="s">
        <v>404</v>
      </c>
      <c r="C180" s="50" t="s">
        <v>405</v>
      </c>
      <c r="D180" s="242">
        <v>8375.74</v>
      </c>
      <c r="E180" s="242">
        <v>9510.0400000000009</v>
      </c>
      <c r="F180" s="52">
        <f t="shared" si="31"/>
        <v>113.54268398971317</v>
      </c>
    </row>
    <row r="181" spans="1:6" ht="12.75" customHeight="1" x14ac:dyDescent="0.2">
      <c r="A181" s="53">
        <v>3234</v>
      </c>
      <c r="B181" s="85" t="s">
        <v>406</v>
      </c>
      <c r="C181" s="50" t="s">
        <v>407</v>
      </c>
      <c r="D181" s="242">
        <v>16322.61</v>
      </c>
      <c r="E181" s="242">
        <v>16937.759999999998</v>
      </c>
      <c r="F181" s="52">
        <f t="shared" si="31"/>
        <v>103.76869875589747</v>
      </c>
    </row>
    <row r="182" spans="1:6" ht="12.75" customHeight="1" x14ac:dyDescent="0.2">
      <c r="A182" s="53">
        <v>3235</v>
      </c>
      <c r="B182" s="85" t="s">
        <v>408</v>
      </c>
      <c r="C182" s="50" t="s">
        <v>409</v>
      </c>
      <c r="D182" s="242">
        <v>8320.18</v>
      </c>
      <c r="E182" s="242">
        <v>7422.02</v>
      </c>
      <c r="F182" s="52">
        <f t="shared" si="31"/>
        <v>89.205041237088622</v>
      </c>
    </row>
    <row r="183" spans="1:6" ht="12.75" customHeight="1" x14ac:dyDescent="0.2">
      <c r="A183" s="53">
        <v>3236</v>
      </c>
      <c r="B183" s="85" t="s">
        <v>410</v>
      </c>
      <c r="C183" s="50" t="s">
        <v>411</v>
      </c>
      <c r="D183" s="242">
        <v>2430.65</v>
      </c>
      <c r="E183" s="242">
        <v>1943.29</v>
      </c>
      <c r="F183" s="52">
        <f t="shared" si="31"/>
        <v>79.949396252031349</v>
      </c>
    </row>
    <row r="184" spans="1:6" ht="12.75" customHeight="1" x14ac:dyDescent="0.2">
      <c r="A184" s="53">
        <v>3237</v>
      </c>
      <c r="B184" s="85" t="s">
        <v>412</v>
      </c>
      <c r="C184" s="50" t="s">
        <v>413</v>
      </c>
      <c r="D184" s="242">
        <v>93497.36</v>
      </c>
      <c r="E184" s="242">
        <v>51690.09</v>
      </c>
      <c r="F184" s="52">
        <f t="shared" si="31"/>
        <v>55.285079707063375</v>
      </c>
    </row>
    <row r="185" spans="1:6" ht="12.75" customHeight="1" x14ac:dyDescent="0.2">
      <c r="A185" s="53">
        <v>3238</v>
      </c>
      <c r="B185" s="85" t="s">
        <v>414</v>
      </c>
      <c r="C185" s="50" t="s">
        <v>415</v>
      </c>
      <c r="D185" s="242">
        <v>5433.39</v>
      </c>
      <c r="E185" s="242">
        <v>7678.74</v>
      </c>
      <c r="F185" s="52">
        <f t="shared" si="31"/>
        <v>141.32502912546309</v>
      </c>
    </row>
    <row r="186" spans="1:6" ht="12.75" customHeight="1" x14ac:dyDescent="0.2">
      <c r="A186" s="53">
        <v>3239</v>
      </c>
      <c r="B186" s="85" t="s">
        <v>416</v>
      </c>
      <c r="C186" s="50" t="s">
        <v>417</v>
      </c>
      <c r="D186" s="242">
        <v>26306.23</v>
      </c>
      <c r="E186" s="242">
        <v>33763.53</v>
      </c>
      <c r="F186" s="52">
        <f t="shared" si="31"/>
        <v>128.34803770817786</v>
      </c>
    </row>
    <row r="187" spans="1:6" ht="12.75" customHeight="1" x14ac:dyDescent="0.2">
      <c r="A187" s="53">
        <v>324</v>
      </c>
      <c r="B187" s="85" t="s">
        <v>418</v>
      </c>
      <c r="C187" s="50" t="s">
        <v>419</v>
      </c>
      <c r="D187" s="242">
        <v>7214.89</v>
      </c>
      <c r="E187" s="242"/>
      <c r="F187" s="52">
        <f t="shared" si="31"/>
        <v>0</v>
      </c>
    </row>
    <row r="188" spans="1:6" ht="12.75" customHeight="1" x14ac:dyDescent="0.2">
      <c r="A188" s="53">
        <v>329</v>
      </c>
      <c r="B188" s="85" t="s">
        <v>420</v>
      </c>
      <c r="C188" s="50" t="s">
        <v>421</v>
      </c>
      <c r="D188" s="51">
        <f t="shared" ref="D188:E188" si="43">SUM(D189:D195)</f>
        <v>23162.59</v>
      </c>
      <c r="E188" s="51">
        <f t="shared" si="43"/>
        <v>25160.1</v>
      </c>
      <c r="F188" s="52">
        <f t="shared" si="31"/>
        <v>108.62386287543838</v>
      </c>
    </row>
    <row r="189" spans="1:6" ht="12.75" customHeight="1" x14ac:dyDescent="0.2">
      <c r="A189" s="53">
        <v>3291</v>
      </c>
      <c r="B189" s="232" t="s">
        <v>422</v>
      </c>
      <c r="C189" s="50" t="s">
        <v>423</v>
      </c>
      <c r="D189" s="242">
        <v>5804.17</v>
      </c>
      <c r="E189" s="242">
        <v>6660.98</v>
      </c>
      <c r="F189" s="52">
        <f t="shared" si="31"/>
        <v>114.76197285744558</v>
      </c>
    </row>
    <row r="190" spans="1:6" ht="12.75" customHeight="1" x14ac:dyDescent="0.2">
      <c r="A190" s="53">
        <v>3292</v>
      </c>
      <c r="B190" s="85" t="s">
        <v>424</v>
      </c>
      <c r="C190" s="50" t="s">
        <v>425</v>
      </c>
      <c r="D190" s="242">
        <v>3793.81</v>
      </c>
      <c r="E190" s="242">
        <v>2695.61</v>
      </c>
      <c r="F190" s="52">
        <f t="shared" si="31"/>
        <v>71.052846610663167</v>
      </c>
    </row>
    <row r="191" spans="1:6" ht="12.75" customHeight="1" x14ac:dyDescent="0.2">
      <c r="A191" s="53">
        <v>3293</v>
      </c>
      <c r="B191" s="85" t="s">
        <v>426</v>
      </c>
      <c r="C191" s="50" t="s">
        <v>427</v>
      </c>
      <c r="D191" s="242">
        <v>5970.46</v>
      </c>
      <c r="E191" s="242">
        <v>7692.37</v>
      </c>
      <c r="F191" s="52">
        <f t="shared" si="31"/>
        <v>128.84049135242509</v>
      </c>
    </row>
    <row r="192" spans="1:6" ht="12.75" customHeight="1" x14ac:dyDescent="0.2">
      <c r="A192" s="53">
        <v>3294</v>
      </c>
      <c r="B192" s="85" t="s">
        <v>428</v>
      </c>
      <c r="C192" s="50" t="s">
        <v>429</v>
      </c>
      <c r="D192" s="242">
        <v>250.04</v>
      </c>
      <c r="E192" s="242">
        <v>439.64</v>
      </c>
      <c r="F192" s="52">
        <f t="shared" si="31"/>
        <v>175.82786754119343</v>
      </c>
    </row>
    <row r="193" spans="1:6" ht="12.75" customHeight="1" x14ac:dyDescent="0.2">
      <c r="A193" s="53">
        <v>3295</v>
      </c>
      <c r="B193" s="85" t="s">
        <v>430</v>
      </c>
      <c r="C193" s="50" t="s">
        <v>431</v>
      </c>
      <c r="D193" s="242">
        <v>2052.89</v>
      </c>
      <c r="E193" s="242">
        <v>1944.31</v>
      </c>
      <c r="F193" s="52">
        <f t="shared" si="31"/>
        <v>94.710871015982349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5291.22</v>
      </c>
      <c r="E195" s="242">
        <v>5727.19</v>
      </c>
      <c r="F195" s="52">
        <f t="shared" si="31"/>
        <v>108.23949864114513</v>
      </c>
    </row>
    <row r="196" spans="1:6" ht="12.75" customHeight="1" x14ac:dyDescent="0.2">
      <c r="A196" s="53">
        <v>34</v>
      </c>
      <c r="B196" s="232" t="s">
        <v>436</v>
      </c>
      <c r="C196" s="50" t="s">
        <v>437</v>
      </c>
      <c r="D196" s="51">
        <f t="shared" ref="D196:E196" si="44">D197+D202+D210</f>
        <v>3548.67</v>
      </c>
      <c r="E196" s="51">
        <f t="shared" si="44"/>
        <v>1431.54</v>
      </c>
      <c r="F196" s="52">
        <f t="shared" si="31"/>
        <v>40.34018378716533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3548.67</v>
      </c>
      <c r="E210" s="51">
        <f t="shared" si="47"/>
        <v>1431.54</v>
      </c>
      <c r="F210" s="52">
        <f t="shared" si="31"/>
        <v>40.34018378716533</v>
      </c>
    </row>
    <row r="211" spans="1:6" ht="12.75" customHeight="1" x14ac:dyDescent="0.2">
      <c r="A211" s="53">
        <v>3431</v>
      </c>
      <c r="B211" s="232" t="s">
        <v>466</v>
      </c>
      <c r="C211" s="50" t="s">
        <v>467</v>
      </c>
      <c r="D211" s="242">
        <v>1522.69</v>
      </c>
      <c r="E211" s="242">
        <v>1431.43</v>
      </c>
      <c r="F211" s="52">
        <f t="shared" si="31"/>
        <v>94.006659267480572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2025.98</v>
      </c>
      <c r="E213" s="242">
        <v>0.11</v>
      </c>
      <c r="F213" s="52">
        <f t="shared" si="31"/>
        <v>5.4294711695080898E-3</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8278.77</v>
      </c>
      <c r="E252" s="51">
        <f t="shared" si="63"/>
        <v>10679.24</v>
      </c>
      <c r="F252" s="52">
        <f t="shared" ref="F252:F258" si="64">IF(D252&lt;&gt;0,IF(E252/D252&gt;=100,"&gt;&gt;100",E252/D252*100),"-")</f>
        <v>128.99549087606007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8278.77</v>
      </c>
      <c r="E259" s="51">
        <f t="shared" si="66"/>
        <v>10679.24</v>
      </c>
      <c r="F259" s="52">
        <f t="shared" ref="F259:F262" si="67">IF(D259&lt;&gt;0,IF(E259/D259&gt;=100,"&gt;&gt;100",E259/D259*100),"-")</f>
        <v>128.99549087606007</v>
      </c>
    </row>
    <row r="260" spans="1:6" ht="12.75" customHeight="1" x14ac:dyDescent="0.2">
      <c r="A260" s="53">
        <v>3721</v>
      </c>
      <c r="B260" s="85" t="s">
        <v>560</v>
      </c>
      <c r="C260" s="50" t="s">
        <v>561</v>
      </c>
      <c r="D260" s="242">
        <v>8278.77</v>
      </c>
      <c r="E260" s="242">
        <v>10679.24</v>
      </c>
      <c r="F260" s="52">
        <f t="shared" si="67"/>
        <v>128.99549087606007</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120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120</v>
      </c>
      <c r="F264" s="52" t="str">
        <f t="shared" si="69"/>
        <v>-</v>
      </c>
    </row>
    <row r="265" spans="1:6" ht="12.75" customHeight="1" x14ac:dyDescent="0.2">
      <c r="A265" s="53">
        <v>3811</v>
      </c>
      <c r="B265" s="85" t="s">
        <v>570</v>
      </c>
      <c r="C265" s="50" t="s">
        <v>571</v>
      </c>
      <c r="D265" s="242">
        <v>0</v>
      </c>
      <c r="E265" s="242">
        <v>120</v>
      </c>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1229095.18</v>
      </c>
      <c r="E289" s="51">
        <f t="shared" si="79"/>
        <v>1362774.3099999998</v>
      </c>
      <c r="F289" s="52">
        <f t="shared" si="76"/>
        <v>110.87622278365781</v>
      </c>
    </row>
    <row r="290" spans="1:6" ht="12.75" customHeight="1" x14ac:dyDescent="0.2">
      <c r="A290" s="53" t="s">
        <v>609</v>
      </c>
      <c r="B290" s="85" t="s">
        <v>620</v>
      </c>
      <c r="C290" s="50" t="s">
        <v>621</v>
      </c>
      <c r="D290" s="51">
        <f>IF(D6&gt;=D289,D6-D289,0)</f>
        <v>70632.260000000009</v>
      </c>
      <c r="E290" s="51">
        <f>IF(E6&gt;=E289,E6-E289,0)</f>
        <v>61522.420000000158</v>
      </c>
      <c r="F290" s="52">
        <f t="shared" si="76"/>
        <v>87.102437328212574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136420.49</v>
      </c>
      <c r="E292" s="242">
        <v>160340.47</v>
      </c>
      <c r="F292" s="52">
        <f t="shared" si="76"/>
        <v>117.53400827104493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14943.99</v>
      </c>
      <c r="E294" s="242">
        <v>33853.550000000003</v>
      </c>
      <c r="F294" s="52">
        <f t="shared" si="76"/>
        <v>226.53621957723473</v>
      </c>
    </row>
    <row r="295" spans="1:6" ht="24" x14ac:dyDescent="0.2">
      <c r="A295" s="53">
        <v>9661</v>
      </c>
      <c r="B295" s="85" t="s">
        <v>630</v>
      </c>
      <c r="C295" s="50" t="s">
        <v>631</v>
      </c>
      <c r="D295" s="242">
        <v>178.51</v>
      </c>
      <c r="E295" s="242">
        <v>7966.22</v>
      </c>
      <c r="F295" s="52">
        <f t="shared" si="76"/>
        <v>4462.6183407092039</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46599.21</v>
      </c>
      <c r="E350" s="51">
        <f t="shared" si="95"/>
        <v>24390.89</v>
      </c>
      <c r="F350" s="52">
        <f t="shared" si="81"/>
        <v>52.341853005662543</v>
      </c>
    </row>
    <row r="351" spans="1:6" ht="12.75" customHeight="1" x14ac:dyDescent="0.2">
      <c r="A351" s="53">
        <v>41</v>
      </c>
      <c r="B351" s="85" t="s">
        <v>741</v>
      </c>
      <c r="C351" s="50" t="s">
        <v>742</v>
      </c>
      <c r="D351" s="51">
        <f t="shared" ref="D351:E351" si="96">D352+D356</f>
        <v>29815.16</v>
      </c>
      <c r="E351" s="51">
        <f t="shared" si="96"/>
        <v>3495.56</v>
      </c>
      <c r="F351" s="52">
        <f t="shared" si="81"/>
        <v>11.724102771878467</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29815.16</v>
      </c>
      <c r="E356" s="51">
        <f t="shared" si="98"/>
        <v>3495.56</v>
      </c>
      <c r="F356" s="52">
        <f t="shared" si="81"/>
        <v>11.724102771878467</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300.36</v>
      </c>
      <c r="E359" s="242">
        <v>271.56</v>
      </c>
      <c r="F359" s="52">
        <f t="shared" si="81"/>
        <v>90.411506192568908</v>
      </c>
    </row>
    <row r="360" spans="1:6" ht="12.75" customHeight="1" x14ac:dyDescent="0.2">
      <c r="A360" s="53">
        <v>4124</v>
      </c>
      <c r="B360" s="85" t="s">
        <v>655</v>
      </c>
      <c r="C360" s="50" t="s">
        <v>754</v>
      </c>
      <c r="D360" s="242">
        <v>29514.799999999999</v>
      </c>
      <c r="E360" s="242">
        <v>3224</v>
      </c>
      <c r="F360" s="52">
        <f t="shared" si="81"/>
        <v>10.92333337850841</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16784.05</v>
      </c>
      <c r="E363" s="51">
        <f t="shared" si="99"/>
        <v>20895.329999999998</v>
      </c>
      <c r="F363" s="52">
        <f t="shared" si="81"/>
        <v>124.49516058400683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14704.92</v>
      </c>
      <c r="E369" s="51">
        <f t="shared" si="101"/>
        <v>19910.429999999997</v>
      </c>
      <c r="F369" s="52">
        <f t="shared" si="81"/>
        <v>135.39978456190173</v>
      </c>
    </row>
    <row r="370" spans="1:6" ht="12.75" customHeight="1" x14ac:dyDescent="0.2">
      <c r="A370" s="53">
        <v>4221</v>
      </c>
      <c r="B370" s="85" t="s">
        <v>675</v>
      </c>
      <c r="C370" s="50" t="s">
        <v>767</v>
      </c>
      <c r="D370" s="242">
        <v>7559.67</v>
      </c>
      <c r="E370" s="242">
        <v>8762.0499999999993</v>
      </c>
      <c r="F370" s="52">
        <f t="shared" si="81"/>
        <v>115.90519162873511</v>
      </c>
    </row>
    <row r="371" spans="1:6" ht="12.75" customHeight="1" x14ac:dyDescent="0.2">
      <c r="A371" s="53">
        <v>4222</v>
      </c>
      <c r="B371" s="85" t="s">
        <v>768</v>
      </c>
      <c r="C371" s="50" t="s">
        <v>769</v>
      </c>
      <c r="D371" s="242">
        <v>352.28</v>
      </c>
      <c r="E371" s="242">
        <v>5339.44</v>
      </c>
      <c r="F371" s="52">
        <f t="shared" si="81"/>
        <v>1515.6807085273078</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6792.97</v>
      </c>
      <c r="E376" s="242">
        <v>5808.94</v>
      </c>
      <c r="F376" s="52">
        <f t="shared" si="81"/>
        <v>85.513994615021105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898.76</v>
      </c>
      <c r="E383" s="51">
        <f t="shared" si="103"/>
        <v>984.9</v>
      </c>
      <c r="F383" s="52">
        <f t="shared" si="81"/>
        <v>109.58431616894389</v>
      </c>
    </row>
    <row r="384" spans="1:6" ht="12.75" customHeight="1" x14ac:dyDescent="0.2">
      <c r="A384" s="53">
        <v>4241</v>
      </c>
      <c r="B384" s="85" t="s">
        <v>784</v>
      </c>
      <c r="C384" s="50" t="s">
        <v>785</v>
      </c>
      <c r="D384" s="242">
        <v>898.76</v>
      </c>
      <c r="E384" s="242">
        <v>984.9</v>
      </c>
      <c r="F384" s="52">
        <f t="shared" si="81"/>
        <v>109.58431616894389</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1180.3699999999999</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1180.3699999999999</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46599.21</v>
      </c>
      <c r="E408" s="51">
        <f t="shared" si="111"/>
        <v>24390.89</v>
      </c>
      <c r="F408" s="52">
        <f t="shared" si="81"/>
        <v>52.341853005662543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1299727.44</v>
      </c>
      <c r="E412" s="51">
        <f>E6+E298</f>
        <v>1424296.73</v>
      </c>
      <c r="F412" s="52">
        <f t="shared" si="81"/>
        <v>109.58426252814975</v>
      </c>
    </row>
    <row r="413" spans="1:6" ht="12.75" customHeight="1" x14ac:dyDescent="0.2">
      <c r="A413" s="53" t="s">
        <v>609</v>
      </c>
      <c r="B413" s="85" t="s">
        <v>832</v>
      </c>
      <c r="C413" s="50" t="s">
        <v>833</v>
      </c>
      <c r="D413" s="51">
        <f t="shared" ref="D413:E413" si="112">D289+D350</f>
        <v>1275694.3899999999</v>
      </c>
      <c r="E413" s="51">
        <f t="shared" si="112"/>
        <v>1387165.1999999997</v>
      </c>
      <c r="F413" s="52">
        <f t="shared" si="81"/>
        <v>108.73804971424228</v>
      </c>
    </row>
    <row r="414" spans="1:6" ht="12.75" customHeight="1" x14ac:dyDescent="0.2">
      <c r="A414" s="53" t="s">
        <v>609</v>
      </c>
      <c r="B414" s="85" t="s">
        <v>834</v>
      </c>
      <c r="C414" s="50" t="s">
        <v>835</v>
      </c>
      <c r="D414" s="51">
        <f t="shared" ref="D414:E414" si="113">IF(D412&gt;=D413,D412-D413,0)</f>
        <v>24033.050000000047</v>
      </c>
      <c r="E414" s="51">
        <f t="shared" si="113"/>
        <v>37131.530000000261</v>
      </c>
      <c r="F414" s="52">
        <f t="shared" si="81"/>
        <v>154.50194627814693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136420.49</v>
      </c>
      <c r="E416" s="51">
        <f t="shared" si="115"/>
        <v>160340.47</v>
      </c>
      <c r="F416" s="52">
        <f t="shared" si="81"/>
        <v>117.53400827104493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14943.99</v>
      </c>
      <c r="E418" s="62">
        <f t="shared" si="117"/>
        <v>33853.550000000003</v>
      </c>
      <c r="F418" s="57">
        <f t="shared" si="81"/>
        <v>226.53621957723473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1299727.44</v>
      </c>
      <c r="E639" s="51">
        <f t="shared" si="180"/>
        <v>1424296.73</v>
      </c>
      <c r="F639" s="52">
        <f t="shared" si="119"/>
        <v>109.58426252814975</v>
      </c>
    </row>
    <row r="640" spans="1:6" ht="12.75" customHeight="1" x14ac:dyDescent="0.2">
      <c r="A640" s="53" t="s">
        <v>609</v>
      </c>
      <c r="B640" s="85" t="s">
        <v>1278</v>
      </c>
      <c r="C640" s="50" t="s">
        <v>1279</v>
      </c>
      <c r="D640" s="51">
        <f t="shared" ref="D640:E640" si="181">D413+D528</f>
        <v>1275694.3899999999</v>
      </c>
      <c r="E640" s="51">
        <f t="shared" si="181"/>
        <v>1387165.1999999997</v>
      </c>
      <c r="F640" s="52">
        <f t="shared" si="119"/>
        <v>108.73804971424228</v>
      </c>
    </row>
    <row r="641" spans="1:6" ht="12.75" customHeight="1" x14ac:dyDescent="0.2">
      <c r="A641" s="53" t="s">
        <v>609</v>
      </c>
      <c r="B641" s="85" t="s">
        <v>1280</v>
      </c>
      <c r="C641" s="50" t="s">
        <v>1281</v>
      </c>
      <c r="D641" s="51">
        <f t="shared" ref="D641:E641" si="182">IF(D639&gt;=D640,D639-D640,0)</f>
        <v>24033.050000000047</v>
      </c>
      <c r="E641" s="51">
        <f t="shared" si="182"/>
        <v>37131.530000000261</v>
      </c>
      <c r="F641" s="52">
        <f t="shared" si="119"/>
        <v>154.50194627814693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136420.49</v>
      </c>
      <c r="E643" s="51">
        <f t="shared" si="184"/>
        <v>160340.47</v>
      </c>
      <c r="F643" s="52">
        <f t="shared" si="119"/>
        <v>117.53400827104493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160453.54000000004</v>
      </c>
      <c r="E645" s="51">
        <f t="shared" si="186"/>
        <v>197472.00000000026</v>
      </c>
      <c r="F645" s="52">
        <f t="shared" si="119"/>
        <v>123.07113947127637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2502.7199999999998</v>
      </c>
      <c r="E647" s="243">
        <v>7576.87</v>
      </c>
      <c r="F647" s="57">
        <f t="shared" si="119"/>
        <v>302.74541299066618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255950.58</v>
      </c>
      <c r="E649" s="242">
        <v>292393.03000000003</v>
      </c>
      <c r="F649" s="52">
        <f t="shared" ref="F649:F724" si="188">IF(D649&lt;&gt;0,IF(E649/D649&gt;=100,"&gt;&gt;100",E649/D649*100),"-")</f>
        <v>114.23808064822516</v>
      </c>
    </row>
    <row r="650" spans="1:6" ht="12.75" customHeight="1" x14ac:dyDescent="0.2">
      <c r="A650" s="53" t="s">
        <v>1297</v>
      </c>
      <c r="B650" s="85" t="s">
        <v>1298</v>
      </c>
      <c r="C650" s="50" t="s">
        <v>1297</v>
      </c>
      <c r="D650" s="242">
        <v>1372749.7</v>
      </c>
      <c r="E650" s="242">
        <v>1649401.71</v>
      </c>
      <c r="F650" s="52">
        <f t="shared" si="188"/>
        <v>120.15312842537864</v>
      </c>
    </row>
    <row r="651" spans="1:6" ht="12.75" customHeight="1" x14ac:dyDescent="0.2">
      <c r="A651" s="53" t="s">
        <v>1299</v>
      </c>
      <c r="B651" s="85" t="s">
        <v>1300</v>
      </c>
      <c r="C651" s="50" t="s">
        <v>1299</v>
      </c>
      <c r="D651" s="242">
        <v>1336307.25</v>
      </c>
      <c r="E651" s="242">
        <v>1620870.52</v>
      </c>
      <c r="F651" s="52">
        <f t="shared" si="188"/>
        <v>121.29474864407119</v>
      </c>
    </row>
    <row r="652" spans="1:6" ht="24" x14ac:dyDescent="0.2">
      <c r="A652" s="53">
        <v>11</v>
      </c>
      <c r="B652" s="85" t="s">
        <v>1301</v>
      </c>
      <c r="C652" s="50" t="s">
        <v>1302</v>
      </c>
      <c r="D652" s="51">
        <f t="shared" ref="D652:E652" si="189">+D649+D650-D651</f>
        <v>292393.03000000003</v>
      </c>
      <c r="E652" s="51">
        <f t="shared" si="189"/>
        <v>320924.21999999997</v>
      </c>
      <c r="F652" s="52">
        <f t="shared" si="188"/>
        <v>109.75782151852249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36</v>
      </c>
      <c r="E654" s="262">
        <v>37</v>
      </c>
      <c r="F654" s="52">
        <f t="shared" si="188"/>
        <v>102.77777777777777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36</v>
      </c>
      <c r="E656" s="262">
        <v>37</v>
      </c>
      <c r="F656" s="52">
        <f t="shared" si="188"/>
        <v>102.77777777777777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38157.81</v>
      </c>
      <c r="E676" s="242">
        <v>34270</v>
      </c>
      <c r="F676" s="52">
        <f t="shared" si="188"/>
        <v>89.811233925636728</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139681.26999999999</v>
      </c>
      <c r="E710" s="242">
        <v>140360.35</v>
      </c>
      <c r="F710" s="52">
        <f t="shared" si="188"/>
        <v>100.4861639645745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31452.34</v>
      </c>
      <c r="E718" s="242">
        <v>35473.39</v>
      </c>
      <c r="F718" s="52">
        <f t="shared" si="188"/>
        <v>112.78458136978043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2430.65</v>
      </c>
      <c r="E720" s="242">
        <v>1943.29</v>
      </c>
      <c r="F720" s="52">
        <f t="shared" si="188"/>
        <v>79.949396252031349</v>
      </c>
    </row>
    <row r="721" spans="1:6" ht="12.75" customHeight="1" x14ac:dyDescent="0.2">
      <c r="A721" s="53" t="s">
        <v>1422</v>
      </c>
      <c r="B721" s="85" t="s">
        <v>1423</v>
      </c>
      <c r="C721" s="50" t="s">
        <v>1422</v>
      </c>
      <c r="D721" s="242">
        <v>1426.05</v>
      </c>
      <c r="E721" s="242">
        <v>1869.36</v>
      </c>
      <c r="F721" s="52">
        <f t="shared" si="188"/>
        <v>131.08656779215315</v>
      </c>
    </row>
    <row r="722" spans="1:6" ht="12.75" customHeight="1" x14ac:dyDescent="0.2">
      <c r="A722" s="53" t="s">
        <v>1424</v>
      </c>
      <c r="B722" s="85" t="s">
        <v>1425</v>
      </c>
      <c r="C722" s="50" t="s">
        <v>1424</v>
      </c>
      <c r="D722" s="242">
        <v>71057.47</v>
      </c>
      <c r="E722" s="242">
        <v>44560.3</v>
      </c>
      <c r="F722" s="52">
        <f t="shared" si="188"/>
        <v>62.710225962168373</v>
      </c>
    </row>
    <row r="723" spans="1:6" ht="12.75" customHeight="1" x14ac:dyDescent="0.2">
      <c r="A723" s="53" t="s">
        <v>1426</v>
      </c>
      <c r="B723" s="85" t="s">
        <v>1427</v>
      </c>
      <c r="C723" s="50" t="s">
        <v>1426</v>
      </c>
      <c r="D723" s="242">
        <v>10415.870000000001</v>
      </c>
      <c r="E723" s="242">
        <v>338.72</v>
      </c>
      <c r="F723" s="52">
        <f t="shared" si="188"/>
        <v>3.2519607099550969</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5804.17</v>
      </c>
      <c r="E725" s="242">
        <v>6660.98</v>
      </c>
      <c r="F725" s="52">
        <f t="shared" ref="F725:F979" si="190">IF(D725&lt;&gt;0,IF(E725/D725&gt;=100,"&gt;&gt;100",E725/D725*100),"-")</f>
        <v>114.76197285744558</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8278.77</v>
      </c>
      <c r="E819" s="242">
        <v>10679.24</v>
      </c>
      <c r="F819" s="52">
        <f t="shared" si="190"/>
        <v>128.99549087606007</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3" workbookViewId="0">
      <selection activeCell="E43" sqref="E4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2271802.7999999998</v>
      </c>
      <c r="E6" s="229">
        <f t="shared" si="0"/>
        <v>2290562.4899999998</v>
      </c>
      <c r="F6" s="230">
        <f t="shared" ref="F6:F260" si="1">IF(D6&gt;0,IF(E6/D6&gt;=100,"&gt;&gt;100",E6/D6*100),"-")</f>
        <v>100.8257622536604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1960159.6199999996</v>
      </c>
      <c r="E7" s="104">
        <f t="shared" si="2"/>
        <v>1924543.65</v>
      </c>
      <c r="F7" s="93">
        <f t="shared" si="1"/>
        <v>98.183006647183163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134441.88999999998</v>
      </c>
      <c r="E8" s="104">
        <f>E9+E10-E11</f>
        <v>134471.84</v>
      </c>
      <c r="F8" s="93">
        <f t="shared" si="1"/>
        <v>100.02227728277251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29053.02</v>
      </c>
      <c r="E9" s="247">
        <v>29053.02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109656.34</v>
      </c>
      <c r="E10" s="247">
        <v>109920.05</v>
      </c>
      <c r="F10" s="93">
        <f t="shared" si="1"/>
        <v>100.24048769090781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4267.47</v>
      </c>
      <c r="E11" s="247">
        <v>4501.2299999999996</v>
      </c>
      <c r="F11" s="93">
        <f t="shared" si="1"/>
        <v>105.47771864828574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1801768.5399999998</v>
      </c>
      <c r="E12" s="104">
        <f t="shared" si="3"/>
        <v>1762155.5799999998</v>
      </c>
      <c r="F12" s="93">
        <f t="shared" si="1"/>
        <v>97.801440133925311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1690897.4</v>
      </c>
      <c r="E13" s="104">
        <f t="shared" si="4"/>
        <v>1668278.99</v>
      </c>
      <c r="F13" s="93">
        <f t="shared" si="1"/>
        <v>98.662342848241408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1809472.92</v>
      </c>
      <c r="E15" s="247">
        <v>1809472.92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118575.52</v>
      </c>
      <c r="E18" s="247">
        <v>141193.93</v>
      </c>
      <c r="F18" s="93">
        <f t="shared" si="1"/>
        <v>119.07510926369962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96712.689999999944</v>
      </c>
      <c r="E19" s="104">
        <f t="shared" si="5"/>
        <v>84637.849999999977</v>
      </c>
      <c r="F19" s="93">
        <f t="shared" si="1"/>
        <v>87.514730486764478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468206.33</v>
      </c>
      <c r="E20" s="247">
        <v>473805.51</v>
      </c>
      <c r="F20" s="93">
        <f t="shared" si="1"/>
        <v>101.19587874858505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14782.29</v>
      </c>
      <c r="E21" s="247">
        <v>20121.72</v>
      </c>
      <c r="F21" s="93">
        <f t="shared" si="1"/>
        <v>136.12045224386748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37868.92</v>
      </c>
      <c r="E22" s="247">
        <v>37868.92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398082.18</v>
      </c>
      <c r="E26" s="247">
        <v>403891.13</v>
      </c>
      <c r="F26" s="93">
        <f t="shared" si="1"/>
        <v>101.45923386975022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822227.03</v>
      </c>
      <c r="E28" s="247">
        <v>851049.43</v>
      </c>
      <c r="F28" s="93">
        <f t="shared" si="1"/>
        <v>103.5054065298729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3517.1499999999996</v>
      </c>
      <c r="E29" s="104">
        <f t="shared" si="6"/>
        <v>2198.1999999999989</v>
      </c>
      <c r="F29" s="93">
        <f t="shared" si="1"/>
        <v>62.499466897914481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10816.8</v>
      </c>
      <c r="E30" s="247">
        <v>10816.8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7299.65</v>
      </c>
      <c r="E34" s="247">
        <v>8618.6</v>
      </c>
      <c r="F34" s="93">
        <f t="shared" si="1"/>
        <v>118.06867452549096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3288.4499999999971</v>
      </c>
      <c r="E35" s="104">
        <f t="shared" si="7"/>
        <v>260.16999999999825</v>
      </c>
      <c r="F35" s="93">
        <f t="shared" si="1"/>
        <v>7.9116300992868522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89661.17</v>
      </c>
      <c r="E36" s="247">
        <v>91352.63</v>
      </c>
      <c r="F36" s="93">
        <f t="shared" si="1"/>
        <v>101.88650226179293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86372.72</v>
      </c>
      <c r="E40" s="247">
        <v>91092.46</v>
      </c>
      <c r="F40" s="93">
        <f t="shared" si="1"/>
        <v>105.46438736675192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7352.85</v>
      </c>
      <c r="E45" s="104">
        <f t="shared" si="9"/>
        <v>6780.3700000000008</v>
      </c>
      <c r="F45" s="93">
        <f t="shared" si="1"/>
        <v>92.21417545577566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19830.47</v>
      </c>
      <c r="E47" s="247">
        <v>19830.47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12477.62</v>
      </c>
      <c r="E50" s="247">
        <v>13050.1</v>
      </c>
      <c r="F50" s="93">
        <f t="shared" si="1"/>
        <v>104.58805445269211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8815.4500000000007</v>
      </c>
      <c r="E51" s="247">
        <v>8815.4500000000007</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55521.36</v>
      </c>
      <c r="E54" s="247">
        <v>58977.01</v>
      </c>
      <c r="F54" s="93">
        <f t="shared" si="1"/>
        <v>106.22400099709373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55521.36</v>
      </c>
      <c r="E55" s="247">
        <v>58977.01</v>
      </c>
      <c r="F55" s="93">
        <f t="shared" si="1"/>
        <v>106.22400099709373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3224</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3224</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15133.74</v>
      </c>
      <c r="E63" s="104">
        <f t="shared" si="12"/>
        <v>15876.779999999999</v>
      </c>
      <c r="F63" s="93">
        <f t="shared" si="1"/>
        <v>104.90982400913455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1499.78</v>
      </c>
      <c r="E64" s="247"/>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1499.78</v>
      </c>
      <c r="E65" s="247">
        <v>4167.3</v>
      </c>
      <c r="F65" s="93">
        <f t="shared" si="1"/>
        <v>277.86075291042687</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12134.18</v>
      </c>
      <c r="E67" s="247">
        <v>11709.48</v>
      </c>
      <c r="F67" s="93">
        <f t="shared" si="1"/>
        <v>96.499969507622268</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311643.18</v>
      </c>
      <c r="E68" s="104">
        <f t="shared" si="13"/>
        <v>366018.83999999997</v>
      </c>
      <c r="F68" s="93">
        <f t="shared" si="1"/>
        <v>117.44805068411893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292393.03000000003</v>
      </c>
      <c r="E69" s="104">
        <f t="shared" si="14"/>
        <v>320924.21999999997</v>
      </c>
      <c r="F69" s="93">
        <f t="shared" si="1"/>
        <v>109.75782151852249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292393.03000000003</v>
      </c>
      <c r="E70" s="104">
        <f t="shared" si="15"/>
        <v>320436.05</v>
      </c>
      <c r="F70" s="93">
        <f t="shared" si="1"/>
        <v>109.59086473436113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292393.03000000003</v>
      </c>
      <c r="E72" s="247">
        <v>320436.05</v>
      </c>
      <c r="F72" s="93">
        <f t="shared" si="1"/>
        <v>109.59086473436113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488.17</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1767.17</v>
      </c>
      <c r="E78" s="104">
        <f>E79+SUM(E82:E84)-E85+E86</f>
        <v>1699.9</v>
      </c>
      <c r="F78" s="93">
        <f t="shared" si="1"/>
        <v>96.193348687449429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1767.17</v>
      </c>
      <c r="E86" s="247">
        <v>1699.9</v>
      </c>
      <c r="F86" s="93">
        <f t="shared" si="1"/>
        <v>96.193348687449429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14980.260000000002</v>
      </c>
      <c r="E146" s="104">
        <f t="shared" si="26"/>
        <v>35817.85</v>
      </c>
      <c r="F146" s="93">
        <f t="shared" si="1"/>
        <v>239.10032269132842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663.61</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663.61</v>
      </c>
      <c r="E155" s="247"/>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0.53</v>
      </c>
      <c r="E158" s="247">
        <v>14.19</v>
      </c>
      <c r="F158" s="93">
        <f t="shared" si="1"/>
        <v>2677.3584905660373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14101.33</v>
      </c>
      <c r="E159" s="247">
        <v>25873.14</v>
      </c>
      <c r="F159" s="93">
        <f t="shared" si="1"/>
        <v>183.48013981659886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214.79</v>
      </c>
      <c r="E160" s="247">
        <v>9930.52</v>
      </c>
      <c r="F160" s="93">
        <f t="shared" si="1"/>
        <v>4623.362353927092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2502.7199999999998</v>
      </c>
      <c r="E170" s="104">
        <f t="shared" si="29"/>
        <v>7576.87</v>
      </c>
      <c r="F170" s="93">
        <f t="shared" si="1"/>
        <v>302.74541299066618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2502.7199999999998</v>
      </c>
      <c r="E171" s="247">
        <v>7576.87</v>
      </c>
      <c r="F171" s="93">
        <f t="shared" si="1"/>
        <v>302.74541299066618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2271802.8000000003</v>
      </c>
      <c r="E175" s="104">
        <f t="shared" si="30"/>
        <v>2290562.4899999998</v>
      </c>
      <c r="F175" s="93">
        <f t="shared" si="1"/>
        <v>100.82576225366037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134217</v>
      </c>
      <c r="E176" s="104">
        <f t="shared" si="31"/>
        <v>135332.09</v>
      </c>
      <c r="F176" s="93">
        <f t="shared" si="1"/>
        <v>100.8308112981217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113898.06000000001</v>
      </c>
      <c r="E177" s="104">
        <f t="shared" si="32"/>
        <v>108008.11</v>
      </c>
      <c r="F177" s="93">
        <f t="shared" si="1"/>
        <v>94.828753009489347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76938.44</v>
      </c>
      <c r="E178" s="247">
        <v>89307.75</v>
      </c>
      <c r="F178" s="93">
        <f t="shared" si="1"/>
        <v>116.07689212310517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22307.03</v>
      </c>
      <c r="E179" s="247">
        <v>14353.86</v>
      </c>
      <c r="F179" s="93">
        <f t="shared" si="1"/>
        <v>64.346800089478535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100.07</v>
      </c>
      <c r="E180" s="104">
        <f t="shared" si="33"/>
        <v>154.72999999999999</v>
      </c>
      <c r="F180" s="93">
        <f t="shared" si="1"/>
        <v>154.62176476466473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100.07</v>
      </c>
      <c r="E183" s="247">
        <v>154.72999999999999</v>
      </c>
      <c r="F183" s="93">
        <f t="shared" si="1"/>
        <v>154.62176476466473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14552.52</v>
      </c>
      <c r="E188" s="247">
        <v>4191.7700000000004</v>
      </c>
      <c r="F188" s="93">
        <f t="shared" si="1"/>
        <v>28.804426999584955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1838.95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18479.990000000002</v>
      </c>
      <c r="E234" s="104">
        <f t="shared" si="40"/>
        <v>27323.98</v>
      </c>
      <c r="F234" s="93">
        <f t="shared" si="1"/>
        <v>147.85711464129579</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18479.990000000002</v>
      </c>
      <c r="E236" s="247">
        <v>27323.98</v>
      </c>
      <c r="F236" s="93">
        <f t="shared" si="1"/>
        <v>147.85711464129579</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2137585.8000000003</v>
      </c>
      <c r="E237" s="104">
        <f t="shared" si="41"/>
        <v>2155230.4</v>
      </c>
      <c r="F237" s="93">
        <f t="shared" si="1"/>
        <v>100.82544522891197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1962188.27</v>
      </c>
      <c r="E238" s="104">
        <f t="shared" si="42"/>
        <v>1923904.85</v>
      </c>
      <c r="F238" s="93">
        <f t="shared" si="1"/>
        <v>98.048942571652418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1962188.27</v>
      </c>
      <c r="E239" s="104">
        <f t="shared" si="43"/>
        <v>1923904.85</v>
      </c>
      <c r="F239" s="93">
        <f t="shared" si="1"/>
        <v>98.048942571652418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1897140.82</v>
      </c>
      <c r="E240" s="247">
        <v>1857557.87</v>
      </c>
      <c r="F240" s="93">
        <f t="shared" si="1"/>
        <v>97.913547081866071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65047.45</v>
      </c>
      <c r="E241" s="247">
        <v>66346.98</v>
      </c>
      <c r="F241" s="93">
        <f t="shared" si="1"/>
        <v>101.99781851556055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160453.54</v>
      </c>
      <c r="E245" s="104">
        <f t="shared" si="45"/>
        <v>197472</v>
      </c>
      <c r="F245" s="93">
        <f t="shared" si="1"/>
        <v>123.07113947127624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160453.54</v>
      </c>
      <c r="E246" s="104">
        <f t="shared" si="46"/>
        <v>221862.89</v>
      </c>
      <c r="F246" s="93">
        <f t="shared" si="1"/>
        <v>138.27235597295018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160453.54</v>
      </c>
      <c r="E247" s="247">
        <v>221862.89</v>
      </c>
      <c r="F247" s="93">
        <f t="shared" si="1"/>
        <v>138.27235597295018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24390.89</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24390.89</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14943.99</v>
      </c>
      <c r="E255" s="247">
        <v>33853.550000000003</v>
      </c>
      <c r="F255" s="93">
        <f t="shared" si="1"/>
        <v>226.53621957723473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663.61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663.61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14980.26</v>
      </c>
      <c r="E265" s="247">
        <v>35817.85</v>
      </c>
      <c r="F265" s="93">
        <f t="shared" si="50"/>
        <v>239.10032269132847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1767.17</v>
      </c>
      <c r="E268" s="247">
        <v>1696.46</v>
      </c>
      <c r="F268" s="93">
        <f t="shared" si="50"/>
        <v>95.998687166486533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3.44</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113898.06</v>
      </c>
      <c r="E288" s="247">
        <v>108008.11</v>
      </c>
      <c r="F288" s="93">
        <f t="shared" si="50"/>
        <v>94.828753009489361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1838.95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3483.62</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D136" sqref="D13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1275694.3899999999</v>
      </c>
      <c r="E114" s="81">
        <f t="shared" si="22"/>
        <v>1387165.2</v>
      </c>
      <c r="F114" s="63">
        <f t="shared" si="1"/>
        <v>108.73804971424231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1275694.3899999999</v>
      </c>
      <c r="E122" s="81">
        <f t="shared" si="25"/>
        <v>1387165.2</v>
      </c>
      <c r="F122" s="63">
        <f t="shared" si="1"/>
        <v>108.73804971424231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1275694.3899999999</v>
      </c>
      <c r="E124" s="249">
        <v>1387165.2</v>
      </c>
      <c r="F124" s="63">
        <f t="shared" si="1"/>
        <v>108.73804971424231</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1275694.3899999999</v>
      </c>
      <c r="E141" s="106">
        <f t="shared" si="28"/>
        <v>1387165.2</v>
      </c>
      <c r="F141" s="82">
        <f t="shared" si="1"/>
        <v>108.73804971424231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7" sqref="E1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6608.96</v>
      </c>
      <c r="E5" s="107">
        <f t="shared" si="0"/>
        <v>79.95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79.95</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79.95</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79.95</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6608.96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6608.96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6608.96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39" sqref="D3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115737.01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1517516.74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2402.8000000000002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1491175.17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1045640.79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308303.99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1431.43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14845.91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120953.05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23938.77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1525245.64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11132.04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1488335.8699999999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1033271.47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316257.14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1376.78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14845.91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122584.57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25777.73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108008.1100000001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108008.11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3483.62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104524.49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33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42993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student</cp:lastModifiedBy>
  <cp:lastPrinted>2024-01-25T08:52:02Z</cp:lastPrinted>
  <dcterms:created xsi:type="dcterms:W3CDTF">2022-04-01T05:14:30Z</dcterms:created>
  <dcterms:modified xsi:type="dcterms:W3CDTF">2024-01-30T07:19:08Z</dcterms:modified>
</cp:coreProperties>
</file>